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Gholak Surena\پرتفوی ماهانه\"/>
    </mc:Choice>
  </mc:AlternateContent>
  <xr:revisionPtr revIDLastSave="0" documentId="13_ncr:1_{D2F71668-CF2C-4343-B435-19435CB3A02B}" xr6:coauthVersionLast="47" xr6:coauthVersionMax="47" xr10:uidLastSave="{00000000-0000-0000-0000-000000000000}"/>
  <bookViews>
    <workbookView xWindow="-120" yWindow="-120" windowWidth="29040" windowHeight="15840" tabRatio="899" firstSheet="9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درآمد سرمایه گذاری در اوراق به" sheetId="11" r:id="rId12"/>
    <sheet name="مبالغ تخصیصی اوراق" sheetId="12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اوراق!$A$1:$AL$18</definedName>
    <definedName name="_xlnm.Print_Area" localSheetId="2">'اوراق مشتقه'!$A$1:$AV$15</definedName>
    <definedName name="_xlnm.Print_Area" localSheetId="5">'تعدیل قیمت'!$A$1:$N$12</definedName>
    <definedName name="_xlnm.Print_Area" localSheetId="7">درآمد!$A$1:$K$11</definedName>
    <definedName name="_xlnm.Print_Area" localSheetId="10">'درآمد سپرده بانکی'!$A$1:$F$34</definedName>
    <definedName name="_xlnm.Print_Area" localSheetId="11">'درآمد سرمایه گذاری در اوراق به'!$A$1:$R$19</definedName>
    <definedName name="_xlnm.Print_Area" localSheetId="8">'درآمد سرمایه گذاری در سهام'!$A$1:$W$10</definedName>
    <definedName name="_xlnm.Print_Area" localSheetId="9">'درآمد سرمایه گذاری در صندوق'!$A$1:$U$15</definedName>
    <definedName name="_xlnm.Print_Area" localSheetId="14">'درآمد سود سهام'!$A$1:$T$8</definedName>
    <definedName name="_xlnm.Print_Area" localSheetId="18">'درآمد ناشی از تغییر قیمت اوراق'!$A$1:$S$14</definedName>
    <definedName name="_xlnm.Print_Area" localSheetId="17">'درآمد ناشی از فروش'!$A$1:$R$23</definedName>
    <definedName name="_xlnm.Print_Area" localSheetId="13">'سایر درآمدها'!$A$1:$G$10</definedName>
    <definedName name="_xlnm.Print_Area" localSheetId="6">سپرده!$A$1:$L$28</definedName>
    <definedName name="_xlnm.Print_Area" localSheetId="1">سهام!$A$1:$AB$10</definedName>
    <definedName name="_xlnm.Print_Area" localSheetId="15">'سود اوراق بهادار'!$A$1:$Q$14</definedName>
    <definedName name="_xlnm.Print_Area" localSheetId="16">'سود سپرده بانکی'!$A$1:$N$34</definedName>
    <definedName name="_xlnm.Print_Area" localSheetId="0">'صورت وضعیت'!$A$1:$C$13</definedName>
    <definedName name="_xlnm.Print_Area" localSheetId="12">'مبالغ تخصیصی اوراق'!$A$1:$P$8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5" i="10" l="1"/>
  <c r="J15" i="10"/>
  <c r="H10" i="8"/>
  <c r="H9" i="8"/>
  <c r="H8" i="8"/>
  <c r="H7" i="8"/>
  <c r="K28" i="7"/>
  <c r="I8" i="6"/>
  <c r="AD16" i="5" l="1"/>
  <c r="AD12" i="5"/>
  <c r="AD8" i="5"/>
  <c r="S9" i="4"/>
  <c r="Q16" i="11" l="1"/>
  <c r="I16" i="11"/>
  <c r="R10" i="10"/>
  <c r="Q12" i="17"/>
  <c r="K12" i="17"/>
  <c r="M32" i="18"/>
  <c r="M31" i="18"/>
  <c r="M30" i="18"/>
  <c r="M29" i="18"/>
  <c r="M28" i="18"/>
  <c r="G24" i="18"/>
  <c r="G32" i="18"/>
  <c r="G30" i="18"/>
  <c r="G29" i="18"/>
  <c r="G28" i="18"/>
  <c r="G18" i="18"/>
  <c r="G17" i="18"/>
  <c r="G16" i="18"/>
  <c r="G15" i="18"/>
  <c r="G14" i="18"/>
  <c r="G13" i="18"/>
  <c r="G11" i="18"/>
  <c r="G10" i="18"/>
  <c r="G9" i="18"/>
  <c r="Q20" i="19" l="1"/>
  <c r="Q19" i="19"/>
  <c r="I12" i="19"/>
  <c r="I20" i="19"/>
  <c r="I19" i="19"/>
  <c r="I10" i="19"/>
  <c r="Q12" i="21"/>
  <c r="I9" i="21"/>
  <c r="I12" i="21"/>
  <c r="Q8" i="21"/>
  <c r="I10" i="6" l="1"/>
  <c r="I11" i="6"/>
  <c r="I9" i="6"/>
  <c r="AD13" i="5"/>
  <c r="AD15" i="5"/>
  <c r="AD17" i="5"/>
  <c r="G7" i="18" l="1"/>
  <c r="Q8" i="17"/>
  <c r="Q9" i="17"/>
  <c r="Q10" i="17"/>
  <c r="Q11" i="17"/>
  <c r="Q13" i="17"/>
  <c r="Q7" i="17"/>
  <c r="K8" i="17"/>
  <c r="K9" i="17"/>
  <c r="K10" i="17"/>
  <c r="K11" i="17"/>
  <c r="K13" i="17"/>
  <c r="K7" i="17"/>
  <c r="Q7" i="11"/>
  <c r="I7" i="11"/>
  <c r="H8" i="10"/>
  <c r="AJ18" i="5" l="1"/>
  <c r="H11" i="8"/>
  <c r="I8" i="11"/>
  <c r="I9" i="11"/>
  <c r="I10" i="11"/>
  <c r="I11" i="11"/>
  <c r="I12" i="11"/>
  <c r="I13" i="11"/>
  <c r="I14" i="11"/>
  <c r="I15" i="11"/>
  <c r="I17" i="11"/>
  <c r="I18" i="11"/>
  <c r="H11" i="10"/>
  <c r="H13" i="10"/>
  <c r="H14" i="10"/>
  <c r="H9" i="10"/>
  <c r="H10" i="10"/>
  <c r="B15" i="10"/>
  <c r="I13" i="19"/>
  <c r="I14" i="19"/>
  <c r="I15" i="19"/>
  <c r="I16" i="19"/>
  <c r="I17" i="19"/>
  <c r="I18" i="19"/>
  <c r="I21" i="19"/>
  <c r="Q17" i="19"/>
  <c r="K22" i="19"/>
  <c r="M22" i="19"/>
  <c r="O22" i="19"/>
  <c r="Q18" i="19"/>
  <c r="Q21" i="19"/>
  <c r="Q7" i="19"/>
  <c r="Q10" i="19"/>
  <c r="I9" i="19"/>
  <c r="G22" i="19"/>
  <c r="E22" i="19"/>
  <c r="C22" i="19"/>
  <c r="M33" i="18"/>
  <c r="M7" i="18"/>
  <c r="K34" i="18"/>
  <c r="E34" i="18"/>
  <c r="G33" i="18"/>
  <c r="G20" i="18"/>
  <c r="G21" i="18"/>
  <c r="G22" i="18"/>
  <c r="G23" i="18"/>
  <c r="G25" i="18"/>
  <c r="G26" i="18"/>
  <c r="G27" i="18"/>
  <c r="G19" i="18"/>
  <c r="G12" i="18"/>
  <c r="E34" i="13"/>
  <c r="C34" i="13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G8" i="18"/>
  <c r="G14" i="21"/>
  <c r="E14" i="21"/>
  <c r="R9" i="10"/>
  <c r="R11" i="10"/>
  <c r="R13" i="10"/>
  <c r="R14" i="10"/>
  <c r="R8" i="10"/>
  <c r="AH18" i="5"/>
  <c r="I14" i="4"/>
  <c r="W14" i="4"/>
  <c r="Q14" i="4"/>
  <c r="O19" i="11"/>
  <c r="M19" i="11"/>
  <c r="G34" i="18" l="1"/>
  <c r="M34" i="18"/>
  <c r="H15" i="10"/>
  <c r="I34" i="18"/>
  <c r="C34" i="18"/>
  <c r="I19" i="11"/>
  <c r="Q8" i="11"/>
  <c r="Q9" i="11"/>
  <c r="Q10" i="11"/>
  <c r="Q11" i="11"/>
  <c r="Q12" i="11"/>
  <c r="Q13" i="11"/>
  <c r="Q14" i="11"/>
  <c r="Q15" i="11"/>
  <c r="Q17" i="11"/>
  <c r="Q18" i="11"/>
  <c r="Q19" i="11" l="1"/>
  <c r="Q16" i="19"/>
  <c r="Q15" i="19"/>
  <c r="Q14" i="19"/>
  <c r="Q12" i="19"/>
  <c r="Q8" i="19"/>
  <c r="Q9" i="19"/>
  <c r="Q11" i="19"/>
  <c r="Q13" i="19"/>
  <c r="I8" i="19"/>
  <c r="I11" i="19"/>
  <c r="Q7" i="21"/>
  <c r="Q9" i="21"/>
  <c r="Q10" i="21"/>
  <c r="Q11" i="21"/>
  <c r="Q13" i="21"/>
  <c r="I7" i="21"/>
  <c r="I10" i="21"/>
  <c r="I11" i="21"/>
  <c r="I13" i="21"/>
  <c r="I22" i="19" l="1"/>
  <c r="Q22" i="19"/>
  <c r="C28" i="7"/>
  <c r="E28" i="7"/>
  <c r="G28" i="7"/>
  <c r="I28" i="7" l="1"/>
  <c r="AD14" i="5"/>
  <c r="AD11" i="5"/>
  <c r="AA14" i="4"/>
  <c r="Y14" i="4"/>
  <c r="O14" i="4"/>
  <c r="M14" i="4"/>
  <c r="K14" i="4"/>
  <c r="D14" i="4"/>
  <c r="S8" i="4"/>
  <c r="S10" i="4"/>
  <c r="S11" i="4"/>
  <c r="S14" i="4" l="1"/>
  <c r="J11" i="8"/>
  <c r="F10" i="14"/>
  <c r="D10" i="14"/>
  <c r="F11" i="8"/>
  <c r="T10" i="9"/>
  <c r="P10" i="9"/>
  <c r="R10" i="9"/>
  <c r="I10" i="9"/>
  <c r="E10" i="9"/>
  <c r="G10" i="9"/>
  <c r="M15" i="10"/>
  <c r="O15" i="10"/>
  <c r="F15" i="10"/>
  <c r="D15" i="10"/>
  <c r="K19" i="11"/>
  <c r="C19" i="11"/>
  <c r="G19" i="11"/>
  <c r="E19" i="11"/>
  <c r="AL18" i="5"/>
  <c r="AB18" i="5"/>
  <c r="Z18" i="5"/>
  <c r="X18" i="5"/>
  <c r="V18" i="5"/>
  <c r="T18" i="5"/>
  <c r="R18" i="5"/>
  <c r="P18" i="5"/>
  <c r="Y10" i="2"/>
  <c r="W10" i="2"/>
  <c r="Q10" i="2"/>
  <c r="M10" i="2"/>
  <c r="K10" i="2"/>
  <c r="I10" i="2"/>
  <c r="G10" i="2"/>
  <c r="E10" i="2"/>
  <c r="G14" i="4"/>
  <c r="M14" i="17"/>
  <c r="G14" i="17"/>
  <c r="Q14" i="21"/>
  <c r="O14" i="21"/>
  <c r="M14" i="21"/>
  <c r="K14" i="21"/>
  <c r="C14" i="21"/>
  <c r="I14" i="21"/>
  <c r="Q14" i="17" l="1"/>
  <c r="K14" i="17"/>
  <c r="R15" i="10"/>
  <c r="AD18" i="5"/>
</calcChain>
</file>

<file path=xl/sharedStrings.xml><?xml version="1.0" encoding="utf-8"?>
<sst xmlns="http://schemas.openxmlformats.org/spreadsheetml/2006/main" count="538" uniqueCount="218">
  <si>
    <t>صندوق سرمایه‌گذاری در اوراق بهادار با درآمد ثابت قلک سورنا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</si>
  <si>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</si>
  <si>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</si>
  <si>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</si>
  <si>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</si>
  <si>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</si>
  <si>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</si>
  <si>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</si>
  <si>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</si>
  <si>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</si>
  <si>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</si>
  <si>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</si>
  <si>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</si>
  <si>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</si>
  <si>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</si>
  <si>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</si>
  <si>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</si>
  <si>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</si>
  <si>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</si>
  <si>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</si>
  <si>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</si>
  <si>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</si>
  <si>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</si>
  <si>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</si>
  <si>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</si>
  <si>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</si>
  <si>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</si>
  <si>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</si>
  <si>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</si>
  <si>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</si>
  <si>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</si>
  <si>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</si>
  <si>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</si>
  <si>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</si>
  <si>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</si>
  <si>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</si>
  <si>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</si>
  <si>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</si>
  <si>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</si>
  <si>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</si>
  <si>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</si>
  <si>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</si>
  <si>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</si>
  <si>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</si>
  <si>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</si>
  <si>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صکوک اجاره وکغدیر707-بدون ضامن</t>
  </si>
  <si>
    <t>1403/07/14</t>
  </si>
  <si>
    <t>1407/07/14</t>
  </si>
  <si>
    <t>مرابحه عام دولت112-ش.خ 040408</t>
  </si>
  <si>
    <t>مرابحه عام دولت143-ش.خ041009</t>
  </si>
  <si>
    <t>1402/08/09</t>
  </si>
  <si>
    <t>مرابحه عام دولت201-ش.خ060430</t>
  </si>
  <si>
    <t>1403/11/30</t>
  </si>
  <si>
    <t>1406/04/30</t>
  </si>
  <si>
    <t>مرابحه عام دولت202-ش.خ060530</t>
  </si>
  <si>
    <t>1406/05/30</t>
  </si>
  <si>
    <t>صکوک مرابحه بترانس710-3ماهه23%</t>
  </si>
  <si>
    <t>1403/10/24</t>
  </si>
  <si>
    <t>1407/10/24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</si>
  <si>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</si>
  <si>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</si>
  <si>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</si>
  <si>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</si>
  <si>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</si>
  <si>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</si>
  <si>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</si>
  <si>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</si>
  <si>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</si>
  <si>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</si>
  <si>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</si>
  <si>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</si>
  <si>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</si>
  <si>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</si>
  <si>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</si>
  <si>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</si>
  <si>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</si>
  <si>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</si>
  <si>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</si>
  <si>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</si>
  <si>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</si>
  <si>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</si>
  <si>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</si>
  <si>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</si>
  <si>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</si>
  <si>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</si>
  <si>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</si>
  <si>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</si>
  <si>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</si>
  <si>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</si>
  <si>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</si>
  <si>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</si>
  <si>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</si>
  <si>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</si>
  <si>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</si>
  <si>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</si>
  <si>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</si>
  <si>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</si>
  <si>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</si>
  <si>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</si>
  <si>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</si>
  <si>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</si>
  <si>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</si>
  <si>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</si>
  <si>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</si>
  <si>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</si>
  <si>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</si>
  <si>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</si>
  <si>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</si>
  <si>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</si>
  <si>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</si>
  <si>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</si>
  <si>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</si>
  <si>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</si>
  <si>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</si>
  <si>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</si>
  <si>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</si>
  <si>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</si>
  <si>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</si>
  <si>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</si>
  <si>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نگهداری تا سررسید</t>
  </si>
  <si>
    <t xml:space="preserve"> سپرده بانک ملت شعبه گلشهر 2870532353</t>
  </si>
  <si>
    <t xml:space="preserve"> سپرده بانک ملت شعبه گلشهر 2901219558</t>
  </si>
  <si>
    <t xml:space="preserve"> سپرده بانک پاسارگاد شعبه الوند 209.304.19920059.1 </t>
  </si>
  <si>
    <t xml:space="preserve"> سپرده بانک ملت شعبه گلشهر2926483218</t>
  </si>
  <si>
    <t xml:space="preserve"> سپرده بانک ملت شعبه گلشهر 2926490109</t>
  </si>
  <si>
    <t xml:space="preserve"> سپرده بانک گردشگری شعبه نیاوران 146.333.1766629.4</t>
  </si>
  <si>
    <t xml:space="preserve"> سپرده بانک گردشگری شعبه نیاوران 146.333.1766629.5</t>
  </si>
  <si>
    <t xml:space="preserve"> سپرده بانک ملت شعبه گلشهر  2937096767</t>
  </si>
  <si>
    <t xml:space="preserve"> سپرده بانک ملت شعبه گلشهر  2937098666</t>
  </si>
  <si>
    <t>سپرده بانک پاسارگاد شعبه جهان کودک 2908100199200591</t>
  </si>
  <si>
    <t>صندوق س. اهرمی کاریزما</t>
  </si>
  <si>
    <t>صندوق س ثروت پویا</t>
  </si>
  <si>
    <t>صندوق واسطه گری مالی یکم</t>
  </si>
  <si>
    <t>2-1-سرمایه‌گذاری در واحدهای صندوق های سرمایه گذاری</t>
  </si>
  <si>
    <t>1- سرمایه گذاری ها</t>
  </si>
  <si>
    <t>1-1-سرمایه گذاری در سهام و حق تقدم سهام</t>
  </si>
  <si>
    <t>1-3-سرمایه‌گذاری در اوراق بهادار با درآمد ثابت یا علی‌الحساب</t>
  </si>
  <si>
    <t>1-4-سرمایه‌گذاری در  سپرده‌ بانکی</t>
  </si>
  <si>
    <t>بانک ملت شعبه گلشهر 2937098666</t>
  </si>
  <si>
    <t>بانک ملت شعبه گلشهر 2937096767</t>
  </si>
  <si>
    <t>بانک گردشگری شعبه نیاوران 146.333.1766629.5</t>
  </si>
  <si>
    <t>بانک گردشگری شعبه نیاوران 146.333.1766629.4</t>
  </si>
  <si>
    <t>بانک ملت شعبه گلشهر 2870307769</t>
  </si>
  <si>
    <t>بانک ملت شعبه گلشهر  2901219558</t>
  </si>
  <si>
    <t xml:space="preserve">بانک پاسارگاد شعبه الوند  209.304.19920059.1 </t>
  </si>
  <si>
    <t>بانک ملت شعبه گلشهر  2926483218</t>
  </si>
  <si>
    <t>بانک ملت شعبه گلشهر  2926490109</t>
  </si>
  <si>
    <t xml:space="preserve">پویا </t>
  </si>
  <si>
    <t xml:space="preserve">مرابحه عام دولت112-ش.خ 040408 </t>
  </si>
  <si>
    <t xml:space="preserve">اسناد خزانه-م13بودجه02-051021 </t>
  </si>
  <si>
    <t xml:space="preserve">اسنادخزانه-م10بودجه02-051112 </t>
  </si>
  <si>
    <t xml:space="preserve">سرمایه گذاری مهر </t>
  </si>
  <si>
    <t>2-2-درآمد حاصل از سرمایه­گذاری در واحدهای صندوق</t>
  </si>
  <si>
    <t>2- درآمد حاصل از سرمایه گذاری ها</t>
  </si>
  <si>
    <t>2-1- درآمد حاصل از سرمایه­گذاری در سهام و حق تقدم سهام</t>
  </si>
  <si>
    <t>2-3-درآمد حاصل از سرمایه­گذاری در اوراق بهادار با درآمد ثابت</t>
  </si>
  <si>
    <t>2-4-درآمد حاصل از سرمایه­گذاری در سپرده بانکی و گواهی سپرده</t>
  </si>
  <si>
    <t>2-3</t>
  </si>
  <si>
    <t>2-4</t>
  </si>
  <si>
    <t>2-5</t>
  </si>
  <si>
    <t>2-5-سایر درآمدها</t>
  </si>
  <si>
    <t>2-3-1مبالغ تخصیص یافته بابت خرید و نگهداری اوراق بهادار با درآمد ثابت (نرخ سود ترجیحی)</t>
  </si>
  <si>
    <t xml:space="preserve"> مرابحه بترانس 710</t>
  </si>
  <si>
    <t>سایر</t>
  </si>
  <si>
    <t>1404/05/31</t>
  </si>
  <si>
    <t>بانک پاسارگاد شعبه الوند  209.304.19920059.3</t>
  </si>
  <si>
    <t>بانک ملی شعبه بورس اوراق بهادار  0233477280008</t>
  </si>
  <si>
    <t>درآمد سود صندوق</t>
  </si>
  <si>
    <t>سپرده بانک ملت شعبه گلشهر 2870307769</t>
  </si>
  <si>
    <t xml:space="preserve"> سپرده بانک پاسارگاد شعبه جهان کودک  290.303.19920059.2</t>
  </si>
  <si>
    <t xml:space="preserve"> سپرده بانک خاورمیانه شعبه آفتاب 100210810707076447</t>
  </si>
  <si>
    <t xml:space="preserve"> سپرده بانک پاسارگاد 209.304.19920059.3</t>
  </si>
  <si>
    <t xml:space="preserve"> سپرده بانک پاسارگاد شعبه الوند 209.304.19920059.3</t>
  </si>
  <si>
    <t>1404/10/09</t>
  </si>
  <si>
    <t>1404/04/08</t>
  </si>
  <si>
    <t>1404/06/31</t>
  </si>
  <si>
    <t>برای ماه منتهی به 1404/06/31</t>
  </si>
  <si>
    <t>صندوق س صنایع اندیشه صبا2- بخشی</t>
  </si>
  <si>
    <t>مرابحه عام دولت228-ش.خ070521</t>
  </si>
  <si>
    <t>1404/05/21</t>
  </si>
  <si>
    <t>1407/05/21</t>
  </si>
  <si>
    <t>بانک گردشگری شعبه نیاوران 146.333.1766629.3</t>
  </si>
  <si>
    <t>بانک پاسارگاد شعبه الوند  209.304.19920059.2</t>
  </si>
  <si>
    <t>بانک گردشگری شعبه نیاوران 146.9967.1766629.1</t>
  </si>
  <si>
    <t>بانک پاسارگاد شعبه جهان کودک 290.8100.19920059.1</t>
  </si>
  <si>
    <t>بانک پاسارگاد شعبه الوند  209.8800.19920059.1</t>
  </si>
  <si>
    <t>بانک پاسارگاد شعبه الوند  209.304.19920059.4</t>
  </si>
  <si>
    <t>بانک پاسارگاد شعبه الوند  209.304.19920059.5</t>
  </si>
  <si>
    <t>بانک گردشگری شعبه نیاوران 146.333.1766629.6</t>
  </si>
  <si>
    <t>صندوق س ثروت پویا- بخشی</t>
  </si>
  <si>
    <t>سپرده بانک گردشگری شعبه نیاوران 146.333.1766629.3</t>
  </si>
  <si>
    <t xml:space="preserve"> سپرده بانک پاسارگاد شعبه الوند شماره حساب 209.304.19920059.2</t>
  </si>
  <si>
    <t>سپرده بانک پاسارگاد شعبه جهان کودک 290.8100.19920059.1</t>
  </si>
  <si>
    <t xml:space="preserve"> سپرده بانک گردشگری شعبه نیاوران 146.333.1766629.1</t>
  </si>
  <si>
    <t xml:space="preserve"> سپرده بانک پاسارگاد شعبه جهان کودک 290.303.19920059.3</t>
  </si>
  <si>
    <t xml:space="preserve"> سپرده بانک گردشگری146.9967.1766629.1</t>
  </si>
  <si>
    <t xml:space="preserve"> سپرده بانک پاسارگاد شعبه جهان کودک 290.303.19920059.4</t>
  </si>
  <si>
    <t xml:space="preserve"> سپرده بانک گردشگری شعبه نیاوران 146.333.1766629.2</t>
  </si>
  <si>
    <t xml:space="preserve"> سپرده بانک پاسارگاد شعبه جهان کودک 290.304.19920059.1</t>
  </si>
  <si>
    <t>سپرده بانک پاسارگاد شعبه الوند  209.304.19920059.4</t>
  </si>
  <si>
    <t>سپرده بانک پاسارگاد شعبه الوند  209.304.19920059.5</t>
  </si>
  <si>
    <t>سپرده بانک گردشگری شعبه نیاوران 146.333.1766629.6</t>
  </si>
  <si>
    <t>سپرده بانک ملی شعبه بورس اوراق بهادار  0233477280008</t>
  </si>
  <si>
    <t xml:space="preserve"> سپرده بانک خاورمیانه شعبه نوبخت  100210810707076472</t>
  </si>
  <si>
    <t>بانک خاورمیانه شعبه آفتاب 100110810707076447</t>
  </si>
  <si>
    <t>بانک خاورمیانه شعبه نوبخت 100210810707076472</t>
  </si>
  <si>
    <t>سپرده بانک پاسارگاد شعبه جهان کودک 290.303.19920059.4</t>
  </si>
  <si>
    <t>1407/05/25</t>
  </si>
  <si>
    <t>صندوق س زیتون نماد پایا-مختلط</t>
  </si>
  <si>
    <t>مرابحه عام دولت228-ش.070521</t>
  </si>
  <si>
    <t>اطلاعات آماری مرتبط با اوراق اختیار فروش تبعی خریداری شده</t>
  </si>
  <si>
    <t>اطلاعات آماری مرتبط با موقعیت های اخذ شده در اوراق اختیار معامله</t>
  </si>
  <si>
    <t>اطلاعات آماری مرتبط با قراردادهای آتی</t>
  </si>
  <si>
    <t>صندوق س صنایع مفید3</t>
  </si>
  <si>
    <t>صندوق س.بخشی صنایع سورنا2</t>
  </si>
  <si>
    <t>صندوق س زیتون نماد پایا</t>
  </si>
  <si>
    <t>صندوق س صنایع اندیشه صبا2</t>
  </si>
  <si>
    <t>صندوق س صنایع  اندیشه صبا2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</si>
</sst>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%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readingOrder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3" fontId="16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8" fontId="15" fillId="2" borderId="0" xfId="0" applyNumberFormat="1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3" fontId="15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10" fillId="0" borderId="9" xfId="0" applyNumberFormat="1" applyFont="1" applyBorder="1" applyAlignment="1">
      <alignment horizontal="center" vertical="center"/>
    </xf>
    <xf numFmtId="38" fontId="14" fillId="0" borderId="9" xfId="0" applyNumberFormat="1" applyFont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 wrapText="1"/>
    </xf>
    <xf numFmtId="38" fontId="3" fillId="2" borderId="10" xfId="0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8" fontId="3" fillId="0" borderId="9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0" fontId="15" fillId="0" borderId="4" xfId="0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0" fontId="10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 readingOrder="2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13"/>
  <sheetViews>
    <sheetView rightToLeft="1" view="pageBreakPreview" topLeftCell="A4" zoomScaleNormal="100" zoomScaleSheetLayoutView="100" workbookViewId="0">
      <selection activeCell="A10" sqref="A10"/>
    </sheetView>
  </sheetViews>
  <sheetFormatPr defaultRowHeight="12.75"/>
  <cols>
    <col min="1" max="1" width="72.7109375" customWidth="1"/>
    <col min="2" max="2" width="45.42578125" customWidth="1"/>
    <col min="3" max="3" width="53.5703125" customWidth="1"/>
  </cols>
  <sheetData>
    <row r="1" spans="1:3" ht="123.6" customHeight="1">
      <c r="B1" s="156"/>
    </row>
    <row r="2" spans="1:3" ht="123.6" customHeight="1">
      <c r="B2" s="156"/>
    </row>
    <row r="3" spans="1:3" ht="123.6" customHeight="1">
      <c r="B3" s="156"/>
    </row>
    <row r="4" spans="1:3" ht="57.75" customHeight="1">
      <c r="B4" s="156"/>
    </row>
    <row r="5" spans="1:3" ht="50.1" customHeight="1"/>
    <row r="6" spans="1:3" ht="50.1" customHeight="1"/>
    <row r="7" spans="1:3" ht="50.1" customHeight="1">
      <c r="A7" s="155" t="s">
        <v>0</v>
      </c>
      <c r="B7" s="155"/>
      <c r="C7" s="155"/>
    </row>
    <row r="8" spans="1:3" ht="50.1" customHeight="1">
      <c r="A8" s="155" t="s">
        <v>1</v>
      </c>
      <c r="B8" s="155"/>
      <c r="C8" s="155"/>
    </row>
    <row r="9" spans="1:3" ht="50.1" customHeight="1">
      <c r="A9" s="155" t="s">
        <v>176</v>
      </c>
      <c r="B9" s="155"/>
      <c r="C9" s="155"/>
    </row>
    <row r="10" spans="1:3" ht="50.1" customHeight="1"/>
    <row r="11" spans="1:3" ht="30" customHeight="1">
      <c r="B11" s="156"/>
    </row>
    <row r="12" spans="1:3" ht="110.25" customHeight="1">
      <c r="B12" s="156"/>
    </row>
    <row r="13" spans="1:3" ht="123.6" customHeight="1">
      <c r="B13" s="156"/>
    </row>
  </sheetData>
  <mergeCells count="6">
    <mergeCell ref="A7:C7"/>
    <mergeCell ref="A8:C8"/>
    <mergeCell ref="A9:C9"/>
    <mergeCell ref="B11:B13"/>
    <mergeCell ref="B1:B2"/>
    <mergeCell ref="B3:B4"/>
  </mergeCells>
  <pageMargins left="0.39" right="0.39" top="0.39" bottom="0.39" header="0" footer="0"/>
  <pageSetup paperSize="9" scale="5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AC16"/>
  <sheetViews>
    <sheetView rightToLeft="1" view="pageBreakPreview" zoomScaleNormal="80" zoomScaleSheetLayoutView="100" workbookViewId="0">
      <selection activeCell="T8" sqref="T8:T14"/>
    </sheetView>
  </sheetViews>
  <sheetFormatPr defaultRowHeight="30" customHeight="1"/>
  <cols>
    <col min="1" max="1" width="30.28515625" style="12" customWidth="1"/>
    <col min="2" max="2" width="24.85546875" style="12" customWidth="1"/>
    <col min="3" max="3" width="1" style="12" customWidth="1"/>
    <col min="4" max="4" width="16" style="12" customWidth="1"/>
    <col min="5" max="5" width="1.28515625" style="12" customWidth="1"/>
    <col min="6" max="6" width="16.5703125" style="12" bestFit="1" customWidth="1"/>
    <col min="7" max="7" width="1.28515625" style="12" customWidth="1"/>
    <col min="8" max="8" width="16.140625" style="12" customWidth="1"/>
    <col min="9" max="9" width="1.28515625" style="12" customWidth="1"/>
    <col min="10" max="10" width="13.28515625" style="12" customWidth="1"/>
    <col min="11" max="11" width="1" style="12" customWidth="1"/>
    <col min="12" max="12" width="18.5703125" style="12" customWidth="1"/>
    <col min="13" max="13" width="17.140625" style="12" customWidth="1"/>
    <col min="14" max="15" width="1.28515625" style="12" customWidth="1"/>
    <col min="16" max="16" width="15.7109375" style="12" customWidth="1"/>
    <col min="17" max="17" width="1.28515625" style="12" customWidth="1"/>
    <col min="18" max="18" width="18.28515625" style="12" customWidth="1"/>
    <col min="19" max="19" width="1.28515625" style="12" customWidth="1"/>
    <col min="20" max="20" width="11.7109375" style="12" customWidth="1"/>
    <col min="21" max="21" width="0.28515625" customWidth="1"/>
    <col min="29" max="29" width="14.85546875" customWidth="1"/>
  </cols>
  <sheetData>
    <row r="1" spans="1:2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9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1:2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</row>
    <row r="4" spans="1:29" ht="30" customHeight="1">
      <c r="A4" s="164" t="s">
        <v>152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1:29" ht="30" customHeight="1">
      <c r="E5" s="157" t="s">
        <v>82</v>
      </c>
      <c r="F5" s="158"/>
      <c r="G5" s="158"/>
      <c r="H5" s="158"/>
      <c r="I5" s="158"/>
      <c r="J5" s="158"/>
      <c r="K5" s="70"/>
      <c r="L5" s="70"/>
      <c r="M5" s="70"/>
      <c r="N5" s="158" t="s">
        <v>83</v>
      </c>
      <c r="O5" s="158"/>
      <c r="P5" s="158"/>
      <c r="Q5" s="158"/>
      <c r="R5" s="158"/>
      <c r="S5" s="158"/>
      <c r="T5" s="158"/>
    </row>
    <row r="6" spans="1:29" ht="30" customHeight="1">
      <c r="A6" s="157" t="s">
        <v>24</v>
      </c>
      <c r="B6" s="160" t="s">
        <v>167</v>
      </c>
      <c r="D6" s="160" t="s">
        <v>87</v>
      </c>
      <c r="F6" s="160" t="s">
        <v>86</v>
      </c>
      <c r="G6" s="13"/>
      <c r="H6" s="159" t="s">
        <v>12</v>
      </c>
      <c r="I6" s="159"/>
      <c r="J6" s="159"/>
      <c r="K6" s="23"/>
      <c r="L6" s="160" t="s">
        <v>167</v>
      </c>
      <c r="M6" s="160" t="s">
        <v>87</v>
      </c>
      <c r="N6" s="13"/>
      <c r="O6" s="160" t="s">
        <v>86</v>
      </c>
      <c r="P6" s="160"/>
      <c r="Q6" s="13"/>
      <c r="R6" s="159" t="s">
        <v>12</v>
      </c>
      <c r="S6" s="159"/>
      <c r="T6" s="159"/>
    </row>
    <row r="7" spans="1:29" ht="39.75" customHeight="1">
      <c r="A7" s="161"/>
      <c r="B7" s="166"/>
      <c r="D7" s="166"/>
      <c r="F7" s="161"/>
      <c r="H7" s="23" t="s">
        <v>67</v>
      </c>
      <c r="I7" s="13"/>
      <c r="J7" s="112" t="s">
        <v>73</v>
      </c>
      <c r="K7" s="113"/>
      <c r="L7" s="166"/>
      <c r="M7" s="166"/>
      <c r="O7" s="161"/>
      <c r="P7" s="161"/>
      <c r="R7" s="23" t="s">
        <v>67</v>
      </c>
      <c r="S7" s="13"/>
      <c r="T7" s="112" t="s">
        <v>73</v>
      </c>
    </row>
    <row r="8" spans="1:29" ht="30" customHeight="1">
      <c r="A8" s="57" t="s">
        <v>130</v>
      </c>
      <c r="B8" s="28">
        <v>0</v>
      </c>
      <c r="D8" s="28">
        <v>0</v>
      </c>
      <c r="F8" s="27">
        <v>0</v>
      </c>
      <c r="G8" s="26"/>
      <c r="H8" s="28">
        <f>D8+F8+B8</f>
        <v>0</v>
      </c>
      <c r="I8" s="26"/>
      <c r="J8" s="119">
        <v>0</v>
      </c>
      <c r="K8" s="47"/>
      <c r="L8" s="61">
        <v>0</v>
      </c>
      <c r="M8" s="28">
        <v>1045757270</v>
      </c>
      <c r="N8" s="26"/>
      <c r="O8" s="188">
        <v>0</v>
      </c>
      <c r="P8" s="188"/>
      <c r="Q8" s="26"/>
      <c r="R8" s="28">
        <f>M8+O8</f>
        <v>1045757270</v>
      </c>
      <c r="S8" s="26"/>
      <c r="T8" s="119">
        <v>5.7200000000000001E-2</v>
      </c>
    </row>
    <row r="9" spans="1:29" ht="30" customHeight="1">
      <c r="A9" s="58" t="s">
        <v>189</v>
      </c>
      <c r="B9" s="107">
        <v>0</v>
      </c>
      <c r="D9" s="107">
        <v>0</v>
      </c>
      <c r="F9" s="106">
        <v>0</v>
      </c>
      <c r="G9" s="26"/>
      <c r="H9" s="28">
        <f t="shared" ref="H9" si="0">D9+F9+B9</f>
        <v>0</v>
      </c>
      <c r="I9" s="26"/>
      <c r="J9" s="139">
        <v>0</v>
      </c>
      <c r="K9" s="95"/>
      <c r="L9" s="107">
        <v>0</v>
      </c>
      <c r="M9" s="107">
        <v>-1463671246</v>
      </c>
      <c r="N9" s="26"/>
      <c r="O9" s="190">
        <v>0</v>
      </c>
      <c r="P9" s="190"/>
      <c r="Q9" s="26"/>
      <c r="R9" s="61">
        <f t="shared" ref="R9:R14" si="1">M9+O9</f>
        <v>-1463671246</v>
      </c>
      <c r="S9" s="26"/>
      <c r="T9" s="139">
        <v>0</v>
      </c>
      <c r="AC9" s="7"/>
    </row>
    <row r="10" spans="1:29" ht="30" customHeight="1">
      <c r="A10" s="58" t="s">
        <v>132</v>
      </c>
      <c r="B10" s="107">
        <v>0</v>
      </c>
      <c r="D10" s="107">
        <v>0</v>
      </c>
      <c r="F10" s="107">
        <v>0</v>
      </c>
      <c r="G10" s="26"/>
      <c r="H10" s="28">
        <f>D10+F10+B10</f>
        <v>0</v>
      </c>
      <c r="I10" s="26"/>
      <c r="J10" s="139">
        <v>0</v>
      </c>
      <c r="K10" s="95"/>
      <c r="L10" s="107">
        <v>177902400</v>
      </c>
      <c r="M10" s="107">
        <v>-4728801659</v>
      </c>
      <c r="N10" s="26"/>
      <c r="O10" s="190">
        <v>0</v>
      </c>
      <c r="P10" s="190"/>
      <c r="Q10" s="26"/>
      <c r="R10" s="61">
        <f>M10+L10</f>
        <v>-4550899259</v>
      </c>
      <c r="S10" s="26"/>
      <c r="T10" s="139">
        <v>0</v>
      </c>
    </row>
    <row r="11" spans="1:29" ht="30" customHeight="1">
      <c r="A11" s="58" t="s">
        <v>208</v>
      </c>
      <c r="B11" s="106">
        <v>0</v>
      </c>
      <c r="D11" s="106">
        <v>327698660</v>
      </c>
      <c r="F11" s="106">
        <v>0</v>
      </c>
      <c r="G11" s="26"/>
      <c r="H11" s="28">
        <f t="shared" ref="H11:H14" si="2">D11+F11+B11</f>
        <v>327698660</v>
      </c>
      <c r="I11" s="26"/>
      <c r="J11" s="152">
        <v>1.7999999999999999E-2</v>
      </c>
      <c r="K11" s="95"/>
      <c r="L11" s="107">
        <v>0</v>
      </c>
      <c r="M11" s="97">
        <v>719439483</v>
      </c>
      <c r="N11" s="26"/>
      <c r="O11" s="191">
        <v>0</v>
      </c>
      <c r="P11" s="191"/>
      <c r="Q11" s="26"/>
      <c r="R11" s="28">
        <f t="shared" si="1"/>
        <v>719439483</v>
      </c>
      <c r="S11" s="26"/>
      <c r="T11" s="139">
        <v>3.9399999999999998E-2</v>
      </c>
    </row>
    <row r="12" spans="1:29" ht="30" customHeight="1">
      <c r="A12" s="58" t="s">
        <v>217</v>
      </c>
      <c r="B12" s="106">
        <v>0</v>
      </c>
      <c r="D12" s="106">
        <v>0</v>
      </c>
      <c r="F12" s="107">
        <v>-23475000</v>
      </c>
      <c r="G12" s="26"/>
      <c r="H12" s="61">
        <v>-23475000</v>
      </c>
      <c r="I12" s="26"/>
      <c r="J12" s="139">
        <v>0</v>
      </c>
      <c r="K12" s="95"/>
      <c r="L12" s="107">
        <v>0</v>
      </c>
      <c r="M12" s="97">
        <v>0</v>
      </c>
      <c r="N12" s="26"/>
      <c r="O12" s="106"/>
      <c r="P12" s="107">
        <v>-23475000</v>
      </c>
      <c r="Q12" s="27"/>
      <c r="R12" s="107">
        <v>-23475000</v>
      </c>
      <c r="S12" s="120"/>
      <c r="T12" s="139">
        <v>0</v>
      </c>
    </row>
    <row r="13" spans="1:29" ht="30" customHeight="1">
      <c r="A13" s="58" t="s">
        <v>214</v>
      </c>
      <c r="B13" s="107">
        <v>0</v>
      </c>
      <c r="D13" s="107">
        <v>22241938</v>
      </c>
      <c r="F13" s="61">
        <v>0</v>
      </c>
      <c r="G13" s="26"/>
      <c r="H13" s="28">
        <f t="shared" si="2"/>
        <v>22241938</v>
      </c>
      <c r="I13" s="26"/>
      <c r="J13" s="121">
        <v>1.1999999999999999E-3</v>
      </c>
      <c r="K13" s="47"/>
      <c r="L13" s="61">
        <v>0</v>
      </c>
      <c r="M13" s="107">
        <v>-919090157</v>
      </c>
      <c r="N13" s="26"/>
      <c r="O13" s="190">
        <v>0</v>
      </c>
      <c r="P13" s="190"/>
      <c r="Q13" s="26"/>
      <c r="R13" s="61">
        <f t="shared" si="1"/>
        <v>-919090157</v>
      </c>
      <c r="S13" s="26"/>
      <c r="T13" s="121">
        <v>0</v>
      </c>
    </row>
    <row r="14" spans="1:29" ht="30" customHeight="1">
      <c r="A14" s="58" t="s">
        <v>213</v>
      </c>
      <c r="B14" s="107">
        <v>0</v>
      </c>
      <c r="D14" s="107">
        <v>0</v>
      </c>
      <c r="F14" s="131">
        <v>0</v>
      </c>
      <c r="G14" s="26"/>
      <c r="H14" s="28">
        <f t="shared" si="2"/>
        <v>0</v>
      </c>
      <c r="I14" s="26"/>
      <c r="J14" s="151">
        <v>0</v>
      </c>
      <c r="K14" s="95"/>
      <c r="L14" s="107">
        <v>0</v>
      </c>
      <c r="M14" s="107">
        <v>-426292479</v>
      </c>
      <c r="N14" s="26"/>
      <c r="O14" s="191">
        <v>0</v>
      </c>
      <c r="P14" s="191"/>
      <c r="Q14" s="26"/>
      <c r="R14" s="61">
        <f t="shared" si="1"/>
        <v>-426292479</v>
      </c>
      <c r="S14" s="26"/>
      <c r="T14" s="151">
        <v>0</v>
      </c>
    </row>
    <row r="15" spans="1:29" ht="30" customHeight="1" thickBot="1">
      <c r="A15" s="22" t="s">
        <v>12</v>
      </c>
      <c r="B15" s="89">
        <f>SUM(B8:B14)</f>
        <v>0</v>
      </c>
      <c r="D15" s="136">
        <f>SUM(D8:D14)</f>
        <v>349940598</v>
      </c>
      <c r="E15" s="90"/>
      <c r="F15" s="89">
        <f>SUM(F8:F14)</f>
        <v>-23475000</v>
      </c>
      <c r="G15" s="22"/>
      <c r="H15" s="142">
        <f>SUM(H8:H14)</f>
        <v>326465598</v>
      </c>
      <c r="I15" s="22"/>
      <c r="J15" s="153">
        <f>SUM(J8:J14)</f>
        <v>1.9199999999999998E-2</v>
      </c>
      <c r="K15" s="114"/>
      <c r="L15" s="114"/>
      <c r="M15" s="115">
        <f>SUM(M8:M14)</f>
        <v>-5772658788</v>
      </c>
      <c r="N15" s="22"/>
      <c r="O15" s="189">
        <f>SUM(O8:P14)</f>
        <v>-23475000</v>
      </c>
      <c r="P15" s="189"/>
      <c r="Q15" s="22"/>
      <c r="R15" s="143">
        <f>SUM(R8:R14)</f>
        <v>-5618231388</v>
      </c>
      <c r="S15" s="22"/>
      <c r="T15" s="154">
        <f>SUM(T8:T14)</f>
        <v>9.6599999999999991E-2</v>
      </c>
    </row>
    <row r="16" spans="1:29" ht="30" customHeight="1" thickTop="1"/>
  </sheetData>
  <mergeCells count="22">
    <mergeCell ref="A1:T1"/>
    <mergeCell ref="A2:T2"/>
    <mergeCell ref="A3:T3"/>
    <mergeCell ref="E5:J5"/>
    <mergeCell ref="N5:T5"/>
    <mergeCell ref="A4:T4"/>
    <mergeCell ref="A6:A7"/>
    <mergeCell ref="D6:D7"/>
    <mergeCell ref="M6:M7"/>
    <mergeCell ref="H6:J6"/>
    <mergeCell ref="R6:T6"/>
    <mergeCell ref="O6:P7"/>
    <mergeCell ref="F6:F7"/>
    <mergeCell ref="B6:B7"/>
    <mergeCell ref="L6:L7"/>
    <mergeCell ref="O15:P15"/>
    <mergeCell ref="O9:P9"/>
    <mergeCell ref="O10:P10"/>
    <mergeCell ref="O11:P11"/>
    <mergeCell ref="O8:P8"/>
    <mergeCell ref="O13:P13"/>
    <mergeCell ref="O14:P14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N35"/>
  <sheetViews>
    <sheetView rightToLeft="1" view="pageBreakPreview" topLeftCell="A18" zoomScaleNormal="90" zoomScaleSheetLayoutView="100" workbookViewId="0">
      <selection activeCell="C34" sqref="C34"/>
    </sheetView>
  </sheetViews>
  <sheetFormatPr defaultRowHeight="30" customHeight="1"/>
  <cols>
    <col min="1" max="1" width="56" style="26" bestFit="1" customWidth="1"/>
    <col min="2" max="2" width="1.28515625" style="26" customWidth="1"/>
    <col min="3" max="3" width="26" style="26" customWidth="1"/>
    <col min="4" max="4" width="1.28515625" style="26" customWidth="1"/>
    <col min="5" max="5" width="25.7109375" style="26" customWidth="1"/>
    <col min="6" max="6" width="0.28515625" customWidth="1"/>
    <col min="12" max="12" width="11.5703125" customWidth="1"/>
  </cols>
  <sheetData>
    <row r="1" spans="1:14" ht="30" customHeight="1">
      <c r="A1" s="157" t="s">
        <v>0</v>
      </c>
      <c r="B1" s="157"/>
      <c r="C1" s="157"/>
      <c r="D1" s="157"/>
      <c r="E1" s="157"/>
    </row>
    <row r="2" spans="1:14" ht="30" customHeight="1">
      <c r="A2" s="157" t="s">
        <v>70</v>
      </c>
      <c r="B2" s="157"/>
      <c r="C2" s="157"/>
      <c r="D2" s="157"/>
      <c r="E2" s="157"/>
    </row>
    <row r="3" spans="1:14" ht="30" customHeight="1">
      <c r="A3" s="157" t="s">
        <v>176</v>
      </c>
      <c r="B3" s="157"/>
      <c r="C3" s="157"/>
      <c r="D3" s="157"/>
      <c r="E3" s="157"/>
    </row>
    <row r="4" spans="1:14" ht="30" customHeight="1">
      <c r="A4" s="164" t="s">
        <v>156</v>
      </c>
      <c r="B4" s="164"/>
      <c r="C4" s="164"/>
      <c r="D4" s="164"/>
      <c r="E4" s="164"/>
    </row>
    <row r="5" spans="1:14" ht="30" customHeight="1">
      <c r="C5" s="158" t="s">
        <v>82</v>
      </c>
      <c r="D5" s="158"/>
      <c r="E5" s="1" t="s">
        <v>83</v>
      </c>
    </row>
    <row r="6" spans="1:14" ht="39.75" customHeight="1">
      <c r="A6" s="22" t="s">
        <v>97</v>
      </c>
      <c r="C6" s="150" t="s">
        <v>98</v>
      </c>
      <c r="D6" s="45"/>
      <c r="E6" s="127" t="s">
        <v>98</v>
      </c>
    </row>
    <row r="7" spans="1:14" ht="30" customHeight="1">
      <c r="A7" s="132" t="s">
        <v>168</v>
      </c>
      <c r="B7" s="133"/>
      <c r="C7" s="28">
        <v>0</v>
      </c>
      <c r="D7" s="133"/>
      <c r="E7" s="134">
        <v>45866</v>
      </c>
      <c r="L7" s="7"/>
    </row>
    <row r="8" spans="1:14" ht="30" customHeight="1">
      <c r="A8" s="58" t="s">
        <v>120</v>
      </c>
      <c r="C8" s="28">
        <v>0</v>
      </c>
      <c r="E8" s="28">
        <v>1087494011</v>
      </c>
      <c r="L8" s="7"/>
      <c r="N8" s="19"/>
    </row>
    <row r="9" spans="1:14" ht="30" customHeight="1">
      <c r="A9" s="58" t="s">
        <v>190</v>
      </c>
      <c r="C9" s="28">
        <v>1085143309</v>
      </c>
      <c r="E9" s="28">
        <v>3767311934</v>
      </c>
      <c r="L9" s="7"/>
    </row>
    <row r="10" spans="1:14" ht="30" customHeight="1">
      <c r="A10" s="58" t="s">
        <v>121</v>
      </c>
      <c r="C10" s="28">
        <v>1282622215</v>
      </c>
      <c r="E10" s="28">
        <v>4628647450</v>
      </c>
      <c r="L10" s="7"/>
    </row>
    <row r="11" spans="1:14" ht="30" customHeight="1">
      <c r="A11" s="58" t="s">
        <v>122</v>
      </c>
      <c r="C11" s="28">
        <v>0</v>
      </c>
      <c r="E11" s="28">
        <v>4932643828</v>
      </c>
      <c r="L11" s="7"/>
    </row>
    <row r="12" spans="1:14" ht="30" customHeight="1">
      <c r="A12" s="58" t="s">
        <v>123</v>
      </c>
      <c r="C12" s="28">
        <v>0</v>
      </c>
      <c r="E12" s="28">
        <v>2190231364</v>
      </c>
      <c r="L12" s="7"/>
    </row>
    <row r="13" spans="1:14" ht="30" customHeight="1">
      <c r="A13" s="58" t="s">
        <v>124</v>
      </c>
      <c r="C13" s="28">
        <v>64657534</v>
      </c>
      <c r="E13" s="28">
        <v>1888657530</v>
      </c>
      <c r="L13" s="7"/>
    </row>
    <row r="14" spans="1:14" ht="30" customHeight="1">
      <c r="A14" s="58" t="s">
        <v>191</v>
      </c>
      <c r="C14" s="28">
        <v>1474863205</v>
      </c>
      <c r="E14" s="28">
        <v>5059657717</v>
      </c>
      <c r="L14" s="7"/>
    </row>
    <row r="15" spans="1:14" ht="30" customHeight="1">
      <c r="A15" s="58" t="s">
        <v>125</v>
      </c>
      <c r="C15" s="28">
        <v>164520560</v>
      </c>
      <c r="E15" s="28">
        <v>2636438366</v>
      </c>
      <c r="L15" s="7"/>
    </row>
    <row r="16" spans="1:14" ht="30" customHeight="1">
      <c r="A16" s="58" t="s">
        <v>126</v>
      </c>
      <c r="C16" s="28">
        <v>838515775</v>
      </c>
      <c r="E16" s="28">
        <v>1919955460</v>
      </c>
      <c r="L16" s="7"/>
    </row>
    <row r="17" spans="1:12" ht="30" customHeight="1">
      <c r="A17" s="58" t="s">
        <v>127</v>
      </c>
      <c r="C17" s="28">
        <v>444520538</v>
      </c>
      <c r="E17" s="28">
        <v>2199178061</v>
      </c>
      <c r="L17" s="7"/>
    </row>
    <row r="18" spans="1:12" ht="30" customHeight="1">
      <c r="A18" s="58" t="s">
        <v>128</v>
      </c>
      <c r="C18" s="28">
        <v>444520538</v>
      </c>
      <c r="E18" s="28">
        <v>2199178061</v>
      </c>
      <c r="L18" s="7"/>
    </row>
    <row r="19" spans="1:12" ht="30" customHeight="1">
      <c r="A19" s="58" t="s">
        <v>172</v>
      </c>
      <c r="C19" s="28">
        <v>426301373</v>
      </c>
      <c r="E19" s="28">
        <v>727123277</v>
      </c>
      <c r="L19" s="7"/>
    </row>
    <row r="20" spans="1:12" ht="30" customHeight="1">
      <c r="A20" s="58" t="s">
        <v>129</v>
      </c>
      <c r="C20" s="28">
        <v>2471</v>
      </c>
      <c r="E20" s="28">
        <v>169122</v>
      </c>
      <c r="L20" s="7"/>
    </row>
    <row r="21" spans="1:12" ht="30" customHeight="1">
      <c r="A21" s="58" t="s">
        <v>170</v>
      </c>
      <c r="C21" s="28">
        <v>78419</v>
      </c>
      <c r="E21" s="28">
        <v>829961</v>
      </c>
      <c r="L21" s="7"/>
    </row>
    <row r="22" spans="1:12" ht="30" customHeight="1">
      <c r="A22" s="29" t="s">
        <v>203</v>
      </c>
      <c r="C22" s="28">
        <v>1438998</v>
      </c>
      <c r="E22" s="28">
        <v>3752713</v>
      </c>
      <c r="L22" s="7"/>
    </row>
    <row r="23" spans="1:12" ht="30" customHeight="1">
      <c r="A23" s="29" t="s">
        <v>169</v>
      </c>
      <c r="C23" s="28">
        <v>0</v>
      </c>
      <c r="E23" s="28">
        <v>46068483</v>
      </c>
      <c r="L23" s="7"/>
    </row>
    <row r="24" spans="1:12" ht="30" customHeight="1">
      <c r="A24" s="29" t="s">
        <v>193</v>
      </c>
      <c r="C24" s="28">
        <v>0</v>
      </c>
      <c r="E24" s="28">
        <v>775890400</v>
      </c>
      <c r="L24" s="7"/>
    </row>
    <row r="25" spans="1:12" ht="30" customHeight="1">
      <c r="A25" s="29" t="s">
        <v>194</v>
      </c>
      <c r="C25" s="28">
        <v>0</v>
      </c>
      <c r="E25" s="28">
        <v>1333426213</v>
      </c>
      <c r="L25" s="7"/>
    </row>
    <row r="26" spans="1:12" ht="30" customHeight="1">
      <c r="A26" s="29" t="s">
        <v>195</v>
      </c>
      <c r="C26" s="28">
        <v>0</v>
      </c>
      <c r="E26" s="28">
        <v>121641</v>
      </c>
      <c r="L26" s="7"/>
    </row>
    <row r="27" spans="1:12" ht="30" customHeight="1">
      <c r="A27" s="29" t="s">
        <v>196</v>
      </c>
      <c r="C27" s="28">
        <v>0</v>
      </c>
      <c r="E27" s="28">
        <v>310356160</v>
      </c>
      <c r="L27" s="7"/>
    </row>
    <row r="28" spans="1:12" ht="30" customHeight="1">
      <c r="A28" s="29" t="s">
        <v>199</v>
      </c>
      <c r="C28" s="28">
        <v>375713428</v>
      </c>
      <c r="E28" s="28">
        <v>375713428</v>
      </c>
      <c r="L28" s="7"/>
    </row>
    <row r="29" spans="1:12" ht="30" customHeight="1">
      <c r="A29" s="29" t="s">
        <v>200</v>
      </c>
      <c r="C29" s="28">
        <v>224864825</v>
      </c>
      <c r="E29" s="28">
        <v>224864825</v>
      </c>
      <c r="L29" s="7"/>
    </row>
    <row r="30" spans="1:12" ht="30" customHeight="1">
      <c r="A30" s="29" t="s">
        <v>201</v>
      </c>
      <c r="C30" s="28">
        <v>110771833</v>
      </c>
      <c r="E30" s="28">
        <v>110771833</v>
      </c>
      <c r="L30" s="7"/>
    </row>
    <row r="31" spans="1:12" ht="30" customHeight="1">
      <c r="A31" s="29" t="s">
        <v>202</v>
      </c>
      <c r="C31" s="28">
        <v>90795</v>
      </c>
      <c r="E31" s="28">
        <v>90795</v>
      </c>
      <c r="L31" s="7"/>
    </row>
    <row r="32" spans="1:12" ht="30" customHeight="1">
      <c r="A32" s="29" t="s">
        <v>197</v>
      </c>
      <c r="C32" s="28">
        <v>0</v>
      </c>
      <c r="E32" s="28">
        <v>1602739744</v>
      </c>
      <c r="L32" s="7"/>
    </row>
    <row r="33" spans="1:12" ht="30" customHeight="1">
      <c r="A33" s="29" t="s">
        <v>198</v>
      </c>
      <c r="C33" s="28">
        <v>0</v>
      </c>
      <c r="E33" s="28">
        <v>1186849318</v>
      </c>
      <c r="L33" s="7"/>
    </row>
    <row r="34" spans="1:12" ht="30" customHeight="1" thickBot="1">
      <c r="A34" s="22" t="s">
        <v>12</v>
      </c>
      <c r="C34" s="66">
        <f>SUM(C7:C33)</f>
        <v>6938625816</v>
      </c>
      <c r="D34" s="22"/>
      <c r="E34" s="66">
        <f>SUM(E7:E33)</f>
        <v>39208207561</v>
      </c>
      <c r="L34" s="7"/>
    </row>
    <row r="35" spans="1:12" ht="30" customHeight="1" thickTop="1"/>
  </sheetData>
  <mergeCells count="5">
    <mergeCell ref="A1:E1"/>
    <mergeCell ref="A2:E2"/>
    <mergeCell ref="A3:E3"/>
    <mergeCell ref="C5:D5"/>
    <mergeCell ref="A4:E4"/>
  </mergeCells>
  <phoneticPr fontId="18" type="noConversion"/>
  <pageMargins left="0.39" right="0.39" top="0.39" bottom="0.39" header="0" footer="0"/>
  <pageSetup paperSize="9" scale="8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Q20"/>
  <sheetViews>
    <sheetView rightToLeft="1" view="pageBreakPreview" topLeftCell="A4" zoomScaleNormal="100" zoomScaleSheetLayoutView="100" workbookViewId="0">
      <selection activeCell="E16" sqref="E16"/>
    </sheetView>
  </sheetViews>
  <sheetFormatPr defaultRowHeight="30" customHeight="1"/>
  <cols>
    <col min="1" max="1" width="38.85546875" style="12" customWidth="1"/>
    <col min="2" max="2" width="1.28515625" style="12" customWidth="1"/>
    <col min="3" max="3" width="16.28515625" style="34" customWidth="1"/>
    <col min="4" max="4" width="1.28515625" style="34" customWidth="1"/>
    <col min="5" max="5" width="16.28515625" style="34" bestFit="1" customWidth="1"/>
    <col min="6" max="6" width="1.28515625" style="34" customWidth="1"/>
    <col min="7" max="7" width="17.140625" style="34" customWidth="1"/>
    <col min="8" max="8" width="1.28515625" style="34" customWidth="1"/>
    <col min="9" max="9" width="19.42578125" style="34" customWidth="1"/>
    <col min="10" max="10" width="1.28515625" style="34" customWidth="1"/>
    <col min="11" max="11" width="17.28515625" style="34" customWidth="1"/>
    <col min="12" max="12" width="1.28515625" style="34" customWidth="1"/>
    <col min="13" max="13" width="16.28515625" style="34" bestFit="1" customWidth="1"/>
    <col min="14" max="14" width="1.28515625" style="34" customWidth="1"/>
    <col min="15" max="15" width="14.85546875" style="34" customWidth="1"/>
    <col min="16" max="16" width="1.28515625" style="34" customWidth="1"/>
    <col min="17" max="17" width="19" style="34" customWidth="1"/>
    <col min="18" max="18" width="0.28515625" customWidth="1"/>
  </cols>
  <sheetData>
    <row r="1" spans="1:17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7" ht="30" customHeight="1">
      <c r="A4" s="164" t="s">
        <v>155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1:17" ht="30" customHeight="1">
      <c r="C5" s="182" t="s">
        <v>82</v>
      </c>
      <c r="D5" s="182"/>
      <c r="E5" s="182"/>
      <c r="F5" s="182"/>
      <c r="G5" s="182"/>
      <c r="H5" s="182"/>
      <c r="I5" s="182"/>
      <c r="K5" s="182" t="s">
        <v>83</v>
      </c>
      <c r="L5" s="182"/>
      <c r="M5" s="182"/>
      <c r="N5" s="182"/>
      <c r="O5" s="182"/>
      <c r="P5" s="182"/>
      <c r="Q5" s="182"/>
    </row>
    <row r="6" spans="1:17" ht="30" customHeight="1">
      <c r="A6" s="1" t="s">
        <v>88</v>
      </c>
      <c r="B6" s="26"/>
      <c r="C6" s="33" t="s">
        <v>89</v>
      </c>
      <c r="D6" s="37"/>
      <c r="E6" s="33" t="s">
        <v>87</v>
      </c>
      <c r="F6" s="37"/>
      <c r="G6" s="33" t="s">
        <v>86</v>
      </c>
      <c r="H6" s="37"/>
      <c r="I6" s="33" t="s">
        <v>12</v>
      </c>
      <c r="J6" s="37"/>
      <c r="K6" s="33" t="s">
        <v>89</v>
      </c>
      <c r="L6" s="37"/>
      <c r="M6" s="33" t="s">
        <v>87</v>
      </c>
      <c r="N6" s="37"/>
      <c r="O6" s="33" t="s">
        <v>86</v>
      </c>
      <c r="P6" s="37"/>
      <c r="Q6" s="31" t="s">
        <v>12</v>
      </c>
    </row>
    <row r="7" spans="1:17" ht="30" customHeight="1">
      <c r="A7" s="57" t="s">
        <v>49</v>
      </c>
      <c r="B7" s="26"/>
      <c r="C7" s="38">
        <v>0</v>
      </c>
      <c r="D7" s="37"/>
      <c r="E7" s="108">
        <v>0</v>
      </c>
      <c r="F7" s="37"/>
      <c r="G7" s="38">
        <v>0</v>
      </c>
      <c r="H7" s="37"/>
      <c r="I7" s="38">
        <f>C7+E7+G7</f>
        <v>0</v>
      </c>
      <c r="J7" s="37"/>
      <c r="K7" s="38">
        <v>2557043043</v>
      </c>
      <c r="L7" s="37"/>
      <c r="M7" s="108">
        <v>1134044419</v>
      </c>
      <c r="N7" s="109"/>
      <c r="O7" s="38">
        <v>0</v>
      </c>
      <c r="P7" s="37"/>
      <c r="Q7" s="41">
        <f>K7+M7+O7</f>
        <v>3691087462</v>
      </c>
    </row>
    <row r="8" spans="1:17" ht="30" customHeight="1">
      <c r="A8" s="58" t="s">
        <v>39</v>
      </c>
      <c r="B8" s="26"/>
      <c r="C8" s="41">
        <v>0</v>
      </c>
      <c r="D8" s="37"/>
      <c r="E8" s="110">
        <v>2980638842</v>
      </c>
      <c r="F8" s="37"/>
      <c r="G8" s="41">
        <v>0</v>
      </c>
      <c r="H8" s="37"/>
      <c r="I8" s="41">
        <f t="shared" ref="I8:I18" si="0">C8+E8+G8</f>
        <v>2980638842</v>
      </c>
      <c r="J8" s="37"/>
      <c r="K8" s="41">
        <v>0</v>
      </c>
      <c r="L8" s="37"/>
      <c r="M8" s="110">
        <v>2980638842</v>
      </c>
      <c r="N8" s="109"/>
      <c r="O8" s="41">
        <v>0</v>
      </c>
      <c r="P8" s="37"/>
      <c r="Q8" s="41">
        <f t="shared" ref="Q8:Q18" si="1">K8+M8+O8</f>
        <v>2980638842</v>
      </c>
    </row>
    <row r="9" spans="1:17" ht="30" customHeight="1">
      <c r="A9" s="58" t="s">
        <v>42</v>
      </c>
      <c r="B9" s="26"/>
      <c r="C9" s="41">
        <v>0</v>
      </c>
      <c r="D9" s="37"/>
      <c r="E9" s="110">
        <v>0</v>
      </c>
      <c r="F9" s="37"/>
      <c r="G9" s="41">
        <v>0</v>
      </c>
      <c r="H9" s="37"/>
      <c r="I9" s="41">
        <f t="shared" si="0"/>
        <v>0</v>
      </c>
      <c r="J9" s="37"/>
      <c r="K9" s="41">
        <v>0</v>
      </c>
      <c r="L9" s="37"/>
      <c r="M9" s="110">
        <v>199102069</v>
      </c>
      <c r="N9" s="109"/>
      <c r="O9" s="41">
        <v>0</v>
      </c>
      <c r="P9" s="37"/>
      <c r="Q9" s="41">
        <f t="shared" si="1"/>
        <v>199102069</v>
      </c>
    </row>
    <row r="10" spans="1:17" ht="30" customHeight="1">
      <c r="A10" s="58" t="s">
        <v>37</v>
      </c>
      <c r="B10" s="26"/>
      <c r="C10" s="41">
        <v>187807280</v>
      </c>
      <c r="D10" s="37"/>
      <c r="E10" s="110">
        <v>0</v>
      </c>
      <c r="F10" s="37"/>
      <c r="G10" s="41">
        <v>0</v>
      </c>
      <c r="H10" s="37"/>
      <c r="I10" s="41">
        <f t="shared" si="0"/>
        <v>187807280</v>
      </c>
      <c r="J10" s="37"/>
      <c r="K10" s="41">
        <v>0</v>
      </c>
      <c r="L10" s="37"/>
      <c r="M10" s="110">
        <v>497278356</v>
      </c>
      <c r="N10" s="109"/>
      <c r="O10" s="41">
        <v>0</v>
      </c>
      <c r="P10" s="37"/>
      <c r="Q10" s="41">
        <f t="shared" si="1"/>
        <v>497278356</v>
      </c>
    </row>
    <row r="11" spans="1:17" ht="30" customHeight="1">
      <c r="A11" s="58" t="s">
        <v>45</v>
      </c>
      <c r="B11" s="26"/>
      <c r="C11" s="41">
        <v>1651271962</v>
      </c>
      <c r="D11" s="37"/>
      <c r="E11" s="111">
        <v>0</v>
      </c>
      <c r="F11" s="37"/>
      <c r="G11" s="41">
        <v>486208860</v>
      </c>
      <c r="H11" s="37"/>
      <c r="I11" s="41">
        <f t="shared" si="0"/>
        <v>2137480822</v>
      </c>
      <c r="J11" s="37"/>
      <c r="K11" s="41">
        <v>6502009670</v>
      </c>
      <c r="L11" s="37"/>
      <c r="M11" s="110">
        <v>0</v>
      </c>
      <c r="N11" s="109"/>
      <c r="O11" s="41">
        <v>1884173433</v>
      </c>
      <c r="P11" s="37"/>
      <c r="Q11" s="41">
        <f t="shared" si="1"/>
        <v>8386183103</v>
      </c>
    </row>
    <row r="12" spans="1:17" ht="30" customHeight="1">
      <c r="A12" s="58" t="s">
        <v>33</v>
      </c>
      <c r="B12" s="26"/>
      <c r="C12" s="41">
        <v>0</v>
      </c>
      <c r="D12" s="37"/>
      <c r="E12" s="111">
        <v>3875561589</v>
      </c>
      <c r="F12" s="37"/>
      <c r="G12" s="42">
        <v>-2318972198</v>
      </c>
      <c r="H12" s="37"/>
      <c r="I12" s="41">
        <f t="shared" si="0"/>
        <v>1556589391</v>
      </c>
      <c r="J12" s="37"/>
      <c r="K12" s="41">
        <v>0</v>
      </c>
      <c r="L12" s="37"/>
      <c r="M12" s="110">
        <v>3875561589</v>
      </c>
      <c r="N12" s="109"/>
      <c r="O12" s="41">
        <v>116203096</v>
      </c>
      <c r="P12" s="37"/>
      <c r="Q12" s="41">
        <f t="shared" si="1"/>
        <v>3991764685</v>
      </c>
    </row>
    <row r="13" spans="1:17" ht="30" customHeight="1">
      <c r="A13" s="58" t="s">
        <v>56</v>
      </c>
      <c r="B13" s="26"/>
      <c r="C13" s="41">
        <v>2566290222</v>
      </c>
      <c r="D13" s="37"/>
      <c r="E13" s="111">
        <v>0</v>
      </c>
      <c r="F13" s="37"/>
      <c r="G13" s="41">
        <v>0</v>
      </c>
      <c r="H13" s="37"/>
      <c r="I13" s="41">
        <f t="shared" si="0"/>
        <v>2566290222</v>
      </c>
      <c r="J13" s="37"/>
      <c r="K13" s="41">
        <v>9147027934</v>
      </c>
      <c r="L13" s="37"/>
      <c r="M13" s="107">
        <v>0</v>
      </c>
      <c r="N13" s="109"/>
      <c r="O13" s="42">
        <v>-33750000</v>
      </c>
      <c r="P13" s="37"/>
      <c r="Q13" s="28">
        <f t="shared" si="1"/>
        <v>9113277934</v>
      </c>
    </row>
    <row r="14" spans="1:17" ht="30" customHeight="1">
      <c r="A14" s="58" t="s">
        <v>51</v>
      </c>
      <c r="B14" s="26"/>
      <c r="C14" s="41">
        <v>1368251227</v>
      </c>
      <c r="D14" s="37"/>
      <c r="E14" s="110">
        <v>0</v>
      </c>
      <c r="F14" s="37"/>
      <c r="G14" s="42">
        <v>-2974653746</v>
      </c>
      <c r="H14" s="37"/>
      <c r="I14" s="42">
        <f t="shared" si="0"/>
        <v>-1606402519</v>
      </c>
      <c r="J14" s="37"/>
      <c r="K14" s="41">
        <v>8356191782</v>
      </c>
      <c r="L14" s="37"/>
      <c r="M14" s="111">
        <v>0</v>
      </c>
      <c r="N14" s="109"/>
      <c r="O14" s="42">
        <v>-2100614704</v>
      </c>
      <c r="P14" s="37"/>
      <c r="Q14" s="41">
        <f t="shared" si="1"/>
        <v>6255577078</v>
      </c>
    </row>
    <row r="15" spans="1:17" ht="30" customHeight="1">
      <c r="A15" s="58" t="s">
        <v>54</v>
      </c>
      <c r="B15" s="26"/>
      <c r="C15" s="41">
        <v>2116397880</v>
      </c>
      <c r="D15" s="37"/>
      <c r="E15" s="110">
        <v>0</v>
      </c>
      <c r="F15" s="37"/>
      <c r="G15" s="41">
        <v>0</v>
      </c>
      <c r="H15" s="37"/>
      <c r="I15" s="41">
        <f t="shared" si="0"/>
        <v>2116397880</v>
      </c>
      <c r="J15" s="37"/>
      <c r="K15" s="41">
        <v>8081247918</v>
      </c>
      <c r="L15" s="37"/>
      <c r="M15" s="110">
        <v>0</v>
      </c>
      <c r="N15" s="109"/>
      <c r="O15" s="41">
        <v>7374453195</v>
      </c>
      <c r="P15" s="37"/>
      <c r="Q15" s="41">
        <f t="shared" si="1"/>
        <v>15455701113</v>
      </c>
    </row>
    <row r="16" spans="1:17" ht="30" customHeight="1">
      <c r="A16" s="58" t="s">
        <v>209</v>
      </c>
      <c r="B16" s="26"/>
      <c r="C16" s="41">
        <v>0</v>
      </c>
      <c r="D16" s="37"/>
      <c r="E16" s="110">
        <v>0</v>
      </c>
      <c r="F16" s="37"/>
      <c r="G16" s="41">
        <v>1068059250</v>
      </c>
      <c r="H16" s="37"/>
      <c r="I16" s="41">
        <f>E16+G16</f>
        <v>1068059250</v>
      </c>
      <c r="J16" s="37"/>
      <c r="K16" s="41">
        <v>187807280</v>
      </c>
      <c r="L16" s="37"/>
      <c r="M16" s="110">
        <v>0</v>
      </c>
      <c r="N16" s="109"/>
      <c r="O16" s="41">
        <v>1068059250</v>
      </c>
      <c r="P16" s="37"/>
      <c r="Q16" s="41">
        <f t="shared" si="1"/>
        <v>1255866530</v>
      </c>
    </row>
    <row r="17" spans="1:17" ht="30" customHeight="1">
      <c r="A17" s="58" t="s">
        <v>148</v>
      </c>
      <c r="B17" s="26"/>
      <c r="C17" s="42">
        <v>0</v>
      </c>
      <c r="D17" s="37"/>
      <c r="E17" s="110">
        <v>0</v>
      </c>
      <c r="F17" s="37"/>
      <c r="G17" s="41">
        <v>0</v>
      </c>
      <c r="H17" s="37"/>
      <c r="I17" s="42">
        <f t="shared" si="0"/>
        <v>0</v>
      </c>
      <c r="J17" s="37"/>
      <c r="K17" s="41">
        <v>99863478</v>
      </c>
      <c r="L17" s="37"/>
      <c r="M17" s="110">
        <v>83491279</v>
      </c>
      <c r="N17" s="109"/>
      <c r="O17" s="41">
        <v>0</v>
      </c>
      <c r="P17" s="37"/>
      <c r="Q17" s="41">
        <f t="shared" si="1"/>
        <v>183354757</v>
      </c>
    </row>
    <row r="18" spans="1:17" ht="30" customHeight="1">
      <c r="A18" s="29" t="s">
        <v>150</v>
      </c>
      <c r="B18" s="26"/>
      <c r="C18" s="41">
        <v>0</v>
      </c>
      <c r="D18" s="37"/>
      <c r="E18" s="110">
        <v>0</v>
      </c>
      <c r="F18" s="37"/>
      <c r="G18" s="41">
        <v>0</v>
      </c>
      <c r="H18" s="37"/>
      <c r="I18" s="41">
        <f t="shared" si="0"/>
        <v>0</v>
      </c>
      <c r="J18" s="37"/>
      <c r="K18" s="41">
        <v>0</v>
      </c>
      <c r="L18" s="37"/>
      <c r="M18" s="110">
        <v>548631805</v>
      </c>
      <c r="N18" s="109"/>
      <c r="O18" s="41">
        <v>0</v>
      </c>
      <c r="P18" s="37"/>
      <c r="Q18" s="41">
        <f t="shared" si="1"/>
        <v>548631805</v>
      </c>
    </row>
    <row r="19" spans="1:17" ht="30" customHeight="1" thickBot="1">
      <c r="A19" s="94" t="s">
        <v>12</v>
      </c>
      <c r="B19" s="26"/>
      <c r="C19" s="62">
        <f>SUM(C7:C18)</f>
        <v>7890018571</v>
      </c>
      <c r="D19" s="31"/>
      <c r="E19" s="62">
        <f>SUM(E7:E18)</f>
        <v>6856200431</v>
      </c>
      <c r="F19" s="31"/>
      <c r="G19" s="62">
        <f>SUM(G7:G18)</f>
        <v>-3739357834</v>
      </c>
      <c r="H19" s="31"/>
      <c r="I19" s="62">
        <f>SUM(I7:I17)</f>
        <v>11006861168</v>
      </c>
      <c r="J19" s="31"/>
      <c r="K19" s="62">
        <f>SUM(K7:K18)</f>
        <v>34931191105</v>
      </c>
      <c r="L19" s="31"/>
      <c r="M19" s="62">
        <f>SUM(M7:M18)</f>
        <v>9318748359</v>
      </c>
      <c r="N19" s="31"/>
      <c r="O19" s="62">
        <f>SUM(O7:O18)</f>
        <v>8308524270</v>
      </c>
      <c r="P19" s="31"/>
      <c r="Q19" s="141">
        <f>SUM(Q7:Q18)</f>
        <v>52558463734</v>
      </c>
    </row>
    <row r="20" spans="1:17" ht="30" customHeight="1" thickTop="1"/>
  </sheetData>
  <mergeCells count="6"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17"/>
  <sheetViews>
    <sheetView rightToLeft="1" view="pageBreakPreview" zoomScaleNormal="100" zoomScaleSheetLayoutView="100" workbookViewId="0">
      <selection activeCell="Q17" sqref="Q17"/>
    </sheetView>
  </sheetViews>
  <sheetFormatPr defaultRowHeight="30" customHeight="1"/>
  <cols>
    <col min="1" max="1" width="14.42578125" style="12" customWidth="1"/>
    <col min="2" max="2" width="1.28515625" style="12" customWidth="1"/>
    <col min="3" max="3" width="13" style="12" customWidth="1"/>
    <col min="4" max="4" width="1.28515625" style="12" customWidth="1"/>
    <col min="5" max="5" width="18.28515625" style="12" customWidth="1"/>
    <col min="6" max="6" width="1.28515625" style="12" customWidth="1"/>
    <col min="7" max="7" width="13" style="12" customWidth="1"/>
    <col min="8" max="8" width="1.28515625" style="12" customWidth="1"/>
    <col min="9" max="9" width="17.5703125" style="12" bestFit="1" customWidth="1"/>
    <col min="10" max="10" width="1.28515625" style="12" customWidth="1"/>
    <col min="11" max="11" width="27.140625" style="12" customWidth="1"/>
    <col min="12" max="12" width="1.28515625" style="12" customWidth="1"/>
    <col min="13" max="13" width="14.28515625" style="12" customWidth="1"/>
    <col min="14" max="14" width="1.28515625" style="12" customWidth="1"/>
    <col min="15" max="15" width="23.140625" style="12" customWidth="1"/>
    <col min="16" max="16" width="0.28515625" customWidth="1"/>
  </cols>
  <sheetData>
    <row r="1" spans="1:15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spans="1:15" ht="30" customHeight="1">
      <c r="A4" s="164" t="s">
        <v>161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</row>
    <row r="5" spans="1:15" ht="30" customHeight="1">
      <c r="A5" s="157" t="s">
        <v>92</v>
      </c>
      <c r="C5" s="157" t="s">
        <v>93</v>
      </c>
      <c r="E5" s="157" t="s">
        <v>94</v>
      </c>
      <c r="G5" s="157" t="s">
        <v>21</v>
      </c>
      <c r="I5" s="157" t="s">
        <v>95</v>
      </c>
      <c r="K5" s="192" t="s">
        <v>90</v>
      </c>
      <c r="M5" s="157" t="s">
        <v>96</v>
      </c>
      <c r="O5" s="192" t="s">
        <v>91</v>
      </c>
    </row>
    <row r="6" spans="1:15" ht="30" customHeight="1">
      <c r="A6" s="161"/>
      <c r="C6" s="161"/>
      <c r="E6" s="161"/>
      <c r="G6" s="161"/>
      <c r="I6" s="161"/>
      <c r="K6" s="192"/>
      <c r="M6" s="161"/>
      <c r="O6" s="192"/>
    </row>
    <row r="7" spans="1:15" ht="30" customHeight="1">
      <c r="A7" s="125"/>
      <c r="C7" s="45" t="s">
        <v>163</v>
      </c>
      <c r="E7" s="45" t="s">
        <v>162</v>
      </c>
      <c r="G7" s="27">
        <v>100000</v>
      </c>
      <c r="I7" s="27">
        <v>100015625000</v>
      </c>
      <c r="K7" s="27">
        <v>601157022</v>
      </c>
      <c r="M7" s="27">
        <v>1000000</v>
      </c>
      <c r="O7" s="45">
        <v>34.799999999999997</v>
      </c>
    </row>
    <row r="8" spans="1:15" ht="30" customHeight="1">
      <c r="A8" s="69"/>
      <c r="C8" s="69"/>
      <c r="E8" s="22"/>
    </row>
    <row r="9" spans="1:15" ht="30" customHeight="1">
      <c r="A9" s="69"/>
      <c r="C9" s="69"/>
      <c r="E9" s="22"/>
    </row>
    <row r="10" spans="1:15" ht="30" customHeight="1">
      <c r="A10" s="69"/>
      <c r="C10" s="69"/>
      <c r="E10" s="22"/>
    </row>
    <row r="11" spans="1:15" ht="30" customHeight="1">
      <c r="A11" s="124"/>
      <c r="C11" s="118"/>
      <c r="E11" s="22"/>
    </row>
    <row r="12" spans="1:15" ht="30" customHeight="1">
      <c r="A12" s="124"/>
      <c r="C12" s="124"/>
      <c r="E12" s="22"/>
    </row>
    <row r="13" spans="1:15" ht="30" customHeight="1">
      <c r="A13" s="124"/>
      <c r="C13" s="124"/>
      <c r="E13" s="22"/>
    </row>
    <row r="14" spans="1:15" ht="30" customHeight="1">
      <c r="A14" s="124"/>
      <c r="C14" s="124"/>
      <c r="E14" s="22"/>
    </row>
    <row r="15" spans="1:15" ht="30" customHeight="1">
      <c r="A15" s="124"/>
      <c r="C15" s="124"/>
      <c r="E15" s="22"/>
    </row>
    <row r="17" spans="1:9" ht="30" customHeight="1">
      <c r="A17" s="69"/>
      <c r="B17" s="69"/>
      <c r="C17" s="69"/>
      <c r="D17" s="69"/>
      <c r="E17" s="69"/>
      <c r="F17" s="69"/>
      <c r="G17" s="69"/>
      <c r="H17" s="69"/>
      <c r="I17" s="69"/>
    </row>
  </sheetData>
  <mergeCells count="12">
    <mergeCell ref="A1:O1"/>
    <mergeCell ref="A2:O2"/>
    <mergeCell ref="A3:O3"/>
    <mergeCell ref="K5:K6"/>
    <mergeCell ref="O5:O6"/>
    <mergeCell ref="A4:O4"/>
    <mergeCell ref="M5:M6"/>
    <mergeCell ref="I5:I6"/>
    <mergeCell ref="G5:G6"/>
    <mergeCell ref="E5:E6"/>
    <mergeCell ref="C5:C6"/>
    <mergeCell ref="A5:A6"/>
  </mergeCells>
  <pageMargins left="0.39" right="0.39" top="0.39" bottom="0.39" header="0" footer="0"/>
  <pageSetup scale="8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L14"/>
  <sheetViews>
    <sheetView rightToLeft="1" view="pageBreakPreview" zoomScaleNormal="100" zoomScaleSheetLayoutView="100" workbookViewId="0">
      <selection activeCell="F8" sqref="F8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12" customWidth="1"/>
    <col min="5" max="5" width="1.28515625" style="12" customWidth="1"/>
    <col min="6" max="6" width="19.42578125" style="12" customWidth="1"/>
    <col min="7" max="7" width="0.28515625" customWidth="1"/>
    <col min="12" max="12" width="10.140625" bestFit="1" customWidth="1"/>
  </cols>
  <sheetData>
    <row r="1" spans="1:12" ht="30" customHeight="1">
      <c r="A1" s="157" t="s">
        <v>0</v>
      </c>
      <c r="B1" s="157"/>
      <c r="C1" s="157"/>
      <c r="D1" s="157"/>
      <c r="E1" s="157"/>
      <c r="F1" s="157"/>
    </row>
    <row r="2" spans="1:12" ht="30" customHeight="1">
      <c r="A2" s="157" t="s">
        <v>70</v>
      </c>
      <c r="B2" s="157"/>
      <c r="C2" s="157"/>
      <c r="D2" s="157"/>
      <c r="E2" s="157"/>
      <c r="F2" s="157"/>
    </row>
    <row r="3" spans="1:12" ht="30" customHeight="1">
      <c r="A3" s="157" t="s">
        <v>176</v>
      </c>
      <c r="B3" s="157"/>
      <c r="C3" s="157"/>
      <c r="D3" s="157"/>
      <c r="E3" s="157"/>
      <c r="F3" s="157"/>
    </row>
    <row r="4" spans="1:12" ht="30" customHeight="1">
      <c r="A4" s="164" t="s">
        <v>160</v>
      </c>
      <c r="B4" s="164"/>
      <c r="C4" s="164"/>
      <c r="D4" s="164"/>
      <c r="E4" s="164"/>
      <c r="F4" s="164"/>
    </row>
    <row r="5" spans="1:12" ht="30" customHeight="1">
      <c r="A5" s="157" t="s">
        <v>71</v>
      </c>
      <c r="B5" s="157"/>
      <c r="C5" s="26"/>
      <c r="D5" s="1" t="s">
        <v>82</v>
      </c>
      <c r="E5" s="26"/>
      <c r="F5" s="1" t="s">
        <v>83</v>
      </c>
    </row>
    <row r="6" spans="1:12" ht="30" customHeight="1">
      <c r="A6" s="161"/>
      <c r="B6" s="161"/>
      <c r="C6" s="26"/>
      <c r="D6" s="2" t="s">
        <v>67</v>
      </c>
      <c r="E6" s="26"/>
      <c r="F6" s="2" t="s">
        <v>67</v>
      </c>
    </row>
    <row r="7" spans="1:12" ht="30" customHeight="1">
      <c r="A7" s="185" t="s">
        <v>81</v>
      </c>
      <c r="B7" s="185"/>
      <c r="C7" s="26"/>
      <c r="D7" s="38">
        <v>0</v>
      </c>
      <c r="E7" s="37"/>
      <c r="F7" s="38">
        <v>0</v>
      </c>
    </row>
    <row r="8" spans="1:12" ht="30" customHeight="1">
      <c r="A8" s="165" t="s">
        <v>99</v>
      </c>
      <c r="B8" s="165"/>
      <c r="C8" s="26"/>
      <c r="D8" s="41">
        <v>0</v>
      </c>
      <c r="E8" s="37"/>
      <c r="F8" s="41">
        <v>242070037</v>
      </c>
    </row>
    <row r="9" spans="1:12" ht="30" customHeight="1">
      <c r="A9" s="165" t="s">
        <v>100</v>
      </c>
      <c r="B9" s="165"/>
      <c r="C9" s="26"/>
      <c r="D9" s="50">
        <v>2838083</v>
      </c>
      <c r="E9" s="37"/>
      <c r="F9" s="50">
        <v>22447371</v>
      </c>
    </row>
    <row r="10" spans="1:12" ht="30" customHeight="1">
      <c r="A10" s="187" t="s">
        <v>12</v>
      </c>
      <c r="B10" s="187"/>
      <c r="C10" s="26"/>
      <c r="D10" s="66">
        <f>SUM(D7:D9)</f>
        <v>2838083</v>
      </c>
      <c r="E10" s="22"/>
      <c r="F10" s="66">
        <f>SUM(F7:F9)</f>
        <v>264517408</v>
      </c>
    </row>
    <row r="12" spans="1:12" ht="30" customHeight="1">
      <c r="L12" s="19"/>
    </row>
    <row r="13" spans="1:12" ht="30" customHeight="1">
      <c r="L13" s="19"/>
    </row>
    <row r="14" spans="1:12" ht="30" customHeight="1">
      <c r="L14" s="19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S9"/>
  <sheetViews>
    <sheetView rightToLeft="1" view="pageBreakPreview" zoomScaleNormal="100" zoomScaleSheetLayoutView="100" workbookViewId="0">
      <selection activeCell="I13" sqref="I13"/>
    </sheetView>
  </sheetViews>
  <sheetFormatPr defaultRowHeight="30" customHeight="1"/>
  <cols>
    <col min="1" max="1" width="39" style="12" customWidth="1"/>
    <col min="2" max="2" width="1.28515625" style="12" customWidth="1"/>
    <col min="3" max="3" width="12.7109375" style="12" customWidth="1"/>
    <col min="4" max="4" width="1.28515625" style="12" customWidth="1"/>
    <col min="5" max="5" width="17.28515625" style="12" customWidth="1"/>
    <col min="6" max="6" width="1.28515625" style="12" customWidth="1"/>
    <col min="7" max="7" width="13.140625" style="12" customWidth="1"/>
    <col min="8" max="8" width="1.28515625" style="12" customWidth="1"/>
    <col min="9" max="9" width="14.28515625" style="12" customWidth="1"/>
    <col min="10" max="10" width="1.28515625" style="12" customWidth="1"/>
    <col min="11" max="11" width="10.42578125" style="12" customWidth="1"/>
    <col min="12" max="12" width="1.28515625" style="12" customWidth="1"/>
    <col min="13" max="13" width="15.5703125" style="12" customWidth="1"/>
    <col min="14" max="14" width="1.28515625" style="12" customWidth="1"/>
    <col min="15" max="15" width="14.28515625" style="12" customWidth="1"/>
    <col min="16" max="16" width="1.28515625" style="12" customWidth="1"/>
    <col min="17" max="17" width="10.42578125" style="12" customWidth="1"/>
    <col min="18" max="18" width="1.28515625" style="12" customWidth="1"/>
    <col min="19" max="19" width="15.5703125" style="12" customWidth="1"/>
    <col min="20" max="20" width="0.28515625" customWidth="1"/>
  </cols>
  <sheetData>
    <row r="1" spans="1:1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19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</row>
    <row r="3" spans="1:1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</row>
    <row r="4" spans="1:19" ht="39" customHeight="1">
      <c r="A4" s="164" t="s">
        <v>85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</row>
    <row r="5" spans="1:19" ht="39" customHeight="1">
      <c r="A5" s="157" t="s">
        <v>13</v>
      </c>
      <c r="C5" s="158" t="s">
        <v>101</v>
      </c>
      <c r="D5" s="158"/>
      <c r="E5" s="158"/>
      <c r="F5" s="158"/>
      <c r="G5" s="158"/>
      <c r="I5" s="158" t="s">
        <v>82</v>
      </c>
      <c r="J5" s="158"/>
      <c r="K5" s="158"/>
      <c r="L5" s="158"/>
      <c r="M5" s="158"/>
      <c r="O5" s="158" t="s">
        <v>83</v>
      </c>
      <c r="P5" s="158"/>
      <c r="Q5" s="158"/>
      <c r="R5" s="158"/>
      <c r="S5" s="158"/>
    </row>
    <row r="6" spans="1:19" ht="44.25" customHeight="1">
      <c r="A6" s="157"/>
      <c r="C6" s="4" t="s">
        <v>102</v>
      </c>
      <c r="D6" s="13"/>
      <c r="E6" s="4" t="s">
        <v>103</v>
      </c>
      <c r="F6" s="13"/>
      <c r="G6" s="4" t="s">
        <v>104</v>
      </c>
      <c r="I6" s="4" t="s">
        <v>105</v>
      </c>
      <c r="J6" s="13"/>
      <c r="K6" s="4" t="s">
        <v>106</v>
      </c>
      <c r="L6" s="13"/>
      <c r="M6" s="4" t="s">
        <v>107</v>
      </c>
      <c r="O6" s="4" t="s">
        <v>105</v>
      </c>
      <c r="P6" s="13"/>
      <c r="Q6" s="4" t="s">
        <v>106</v>
      </c>
      <c r="R6" s="13"/>
      <c r="S6" s="4" t="s">
        <v>107</v>
      </c>
    </row>
    <row r="8" spans="1:19" s="55" customFormat="1" ht="30" customHeight="1" thickBot="1">
      <c r="A8" s="22" t="s">
        <v>12</v>
      </c>
      <c r="C8" s="7"/>
      <c r="D8" s="17"/>
      <c r="E8" s="7"/>
      <c r="F8" s="17"/>
      <c r="G8" s="7"/>
      <c r="H8" s="17"/>
      <c r="I8" s="9"/>
      <c r="J8" s="17"/>
      <c r="K8" s="9"/>
      <c r="L8" s="17"/>
      <c r="M8" s="9"/>
      <c r="N8" s="17"/>
      <c r="O8" s="9"/>
      <c r="P8" s="17"/>
      <c r="Q8" s="9"/>
      <c r="R8" s="17"/>
      <c r="S8" s="9"/>
    </row>
    <row r="9" spans="1:19" ht="30" customHeight="1" thickTop="1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Q15"/>
  <sheetViews>
    <sheetView rightToLeft="1" view="pageBreakPreview" zoomScaleNormal="90" zoomScaleSheetLayoutView="100" workbookViewId="0">
      <selection activeCell="M11" sqref="M11"/>
    </sheetView>
  </sheetViews>
  <sheetFormatPr defaultRowHeight="30" customHeight="1"/>
  <cols>
    <col min="1" max="1" width="30.5703125" style="12" bestFit="1" customWidth="1"/>
    <col min="2" max="2" width="1.28515625" style="12" customWidth="1"/>
    <col min="3" max="3" width="12" style="12" bestFit="1" customWidth="1"/>
    <col min="4" max="4" width="1.28515625" style="12" customWidth="1"/>
    <col min="5" max="5" width="19.85546875" style="12" bestFit="1" customWidth="1"/>
    <col min="6" max="6" width="1.28515625" style="12" customWidth="1"/>
    <col min="7" max="7" width="15.140625" style="34" bestFit="1" customWidth="1"/>
    <col min="8" max="8" width="1.28515625" style="34" customWidth="1"/>
    <col min="9" max="9" width="11.85546875" style="34" bestFit="1" customWidth="1"/>
    <col min="10" max="10" width="1.28515625" style="34" customWidth="1"/>
    <col min="11" max="11" width="15.140625" style="34" bestFit="1" customWidth="1"/>
    <col min="12" max="12" width="1.28515625" style="34" customWidth="1"/>
    <col min="13" max="13" width="16.140625" style="34" bestFit="1" customWidth="1"/>
    <col min="14" max="14" width="1.28515625" style="12" customWidth="1"/>
    <col min="15" max="15" width="11.85546875" style="12" bestFit="1" customWidth="1"/>
    <col min="16" max="16" width="1.28515625" style="12" customWidth="1"/>
    <col min="17" max="17" width="16.140625" style="12" bestFit="1" customWidth="1"/>
    <col min="18" max="18" width="0.28515625" customWidth="1"/>
  </cols>
  <sheetData>
    <row r="1" spans="1:17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7" ht="30" customHeight="1">
      <c r="A4" s="164" t="s">
        <v>108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1:17" ht="30" customHeight="1">
      <c r="A5" s="158" t="s">
        <v>71</v>
      </c>
      <c r="C5" s="166" t="s">
        <v>82</v>
      </c>
      <c r="D5" s="166"/>
      <c r="E5" s="166"/>
      <c r="F5" s="166"/>
      <c r="G5" s="166"/>
      <c r="H5" s="166"/>
      <c r="I5" s="166"/>
      <c r="J5" s="166"/>
      <c r="K5" s="166"/>
      <c r="M5" s="158" t="s">
        <v>83</v>
      </c>
      <c r="N5" s="158"/>
      <c r="O5" s="158"/>
      <c r="P5" s="158"/>
      <c r="Q5" s="158"/>
    </row>
    <row r="6" spans="1:17" ht="42.75" customHeight="1">
      <c r="A6" s="158"/>
      <c r="C6" s="163" t="s">
        <v>31</v>
      </c>
      <c r="D6" s="163"/>
      <c r="E6" s="49" t="s">
        <v>109</v>
      </c>
      <c r="G6" s="138" t="s">
        <v>110</v>
      </c>
      <c r="I6" s="138" t="s">
        <v>106</v>
      </c>
      <c r="K6" s="138" t="s">
        <v>111</v>
      </c>
      <c r="M6" s="137" t="s">
        <v>110</v>
      </c>
      <c r="N6" s="13"/>
      <c r="O6" s="127" t="s">
        <v>106</v>
      </c>
      <c r="P6" s="13"/>
      <c r="Q6" s="127" t="s">
        <v>111</v>
      </c>
    </row>
    <row r="7" spans="1:17" ht="30" customHeight="1">
      <c r="A7" s="45" t="s">
        <v>51</v>
      </c>
      <c r="B7" s="26"/>
      <c r="C7" s="45" t="s">
        <v>53</v>
      </c>
      <c r="D7" s="45"/>
      <c r="E7" s="51">
        <v>0.23</v>
      </c>
      <c r="F7" s="26"/>
      <c r="G7" s="41">
        <v>1368251227</v>
      </c>
      <c r="H7" s="37"/>
      <c r="I7" s="41">
        <v>0</v>
      </c>
      <c r="J7" s="37"/>
      <c r="K7" s="41">
        <f>G7+I7</f>
        <v>1368251227</v>
      </c>
      <c r="L7" s="37"/>
      <c r="M7" s="41">
        <v>8356191782</v>
      </c>
      <c r="N7" s="26"/>
      <c r="O7" s="28">
        <v>0</v>
      </c>
      <c r="P7" s="26"/>
      <c r="Q7" s="28">
        <f>M7+O7</f>
        <v>8356191782</v>
      </c>
    </row>
    <row r="8" spans="1:17" ht="30" customHeight="1">
      <c r="A8" s="26" t="s">
        <v>54</v>
      </c>
      <c r="B8" s="26"/>
      <c r="C8" s="26" t="s">
        <v>55</v>
      </c>
      <c r="D8" s="26"/>
      <c r="E8" s="52">
        <v>0.23</v>
      </c>
      <c r="F8" s="26"/>
      <c r="G8" s="41">
        <v>2116397880</v>
      </c>
      <c r="H8" s="37"/>
      <c r="I8" s="41">
        <v>0</v>
      </c>
      <c r="J8" s="37"/>
      <c r="K8" s="41">
        <f t="shared" ref="K8:K13" si="0">G8+I8</f>
        <v>2116397880</v>
      </c>
      <c r="L8" s="37"/>
      <c r="M8" s="41">
        <v>8081247918</v>
      </c>
      <c r="N8" s="26"/>
      <c r="O8" s="28">
        <v>0</v>
      </c>
      <c r="P8" s="26"/>
      <c r="Q8" s="28">
        <f t="shared" ref="Q8:Q13" si="1">M8+O8</f>
        <v>8081247918</v>
      </c>
    </row>
    <row r="9" spans="1:17" ht="30" customHeight="1">
      <c r="A9" s="26" t="s">
        <v>49</v>
      </c>
      <c r="B9" s="26"/>
      <c r="C9" s="26" t="s">
        <v>173</v>
      </c>
      <c r="D9" s="26"/>
      <c r="E9" s="53">
        <v>0.20499999999999999</v>
      </c>
      <c r="F9" s="26"/>
      <c r="G9" s="41">
        <v>0</v>
      </c>
      <c r="H9" s="37"/>
      <c r="I9" s="41">
        <v>0</v>
      </c>
      <c r="J9" s="37"/>
      <c r="K9" s="41">
        <f t="shared" si="0"/>
        <v>0</v>
      </c>
      <c r="L9" s="37"/>
      <c r="M9" s="41">
        <v>2557043043</v>
      </c>
      <c r="N9" s="26"/>
      <c r="O9" s="28">
        <v>0</v>
      </c>
      <c r="P9" s="26"/>
      <c r="Q9" s="28">
        <f t="shared" si="1"/>
        <v>2557043043</v>
      </c>
    </row>
    <row r="10" spans="1:17" ht="30" customHeight="1">
      <c r="A10" s="26" t="s">
        <v>48</v>
      </c>
      <c r="B10" s="26"/>
      <c r="C10" s="26" t="s">
        <v>174</v>
      </c>
      <c r="D10" s="26"/>
      <c r="E10" s="52">
        <v>0.18</v>
      </c>
      <c r="F10" s="26"/>
      <c r="G10" s="41">
        <v>0</v>
      </c>
      <c r="H10" s="37"/>
      <c r="I10" s="41">
        <v>0</v>
      </c>
      <c r="J10" s="37"/>
      <c r="K10" s="41">
        <f t="shared" si="0"/>
        <v>0</v>
      </c>
      <c r="L10" s="37"/>
      <c r="M10" s="41">
        <v>99863478</v>
      </c>
      <c r="N10" s="26"/>
      <c r="O10" s="28">
        <v>0</v>
      </c>
      <c r="P10" s="26"/>
      <c r="Q10" s="28">
        <f t="shared" si="1"/>
        <v>99863478</v>
      </c>
    </row>
    <row r="11" spans="1:17" ht="30" customHeight="1">
      <c r="A11" s="26" t="s">
        <v>56</v>
      </c>
      <c r="B11" s="26"/>
      <c r="C11" s="26" t="s">
        <v>58</v>
      </c>
      <c r="D11" s="26"/>
      <c r="E11" s="52">
        <v>0.23</v>
      </c>
      <c r="F11" s="26"/>
      <c r="G11" s="41">
        <v>2566290222</v>
      </c>
      <c r="H11" s="37"/>
      <c r="I11" s="41">
        <v>0</v>
      </c>
      <c r="J11" s="37"/>
      <c r="K11" s="41">
        <f t="shared" si="0"/>
        <v>2566290222</v>
      </c>
      <c r="L11" s="37"/>
      <c r="M11" s="41">
        <v>9147027934</v>
      </c>
      <c r="N11" s="26"/>
      <c r="O11" s="28">
        <v>0</v>
      </c>
      <c r="P11" s="26"/>
      <c r="Q11" s="28">
        <f t="shared" si="1"/>
        <v>9147027934</v>
      </c>
    </row>
    <row r="12" spans="1:17" ht="30" customHeight="1">
      <c r="A12" s="174" t="s">
        <v>178</v>
      </c>
      <c r="B12" s="174"/>
      <c r="C12" s="26" t="s">
        <v>207</v>
      </c>
      <c r="D12" s="26"/>
      <c r="E12" s="52">
        <v>0.23</v>
      </c>
      <c r="F12" s="26"/>
      <c r="G12" s="41">
        <v>187807280</v>
      </c>
      <c r="H12" s="37"/>
      <c r="I12" s="41">
        <v>0</v>
      </c>
      <c r="J12" s="37"/>
      <c r="K12" s="41">
        <f t="shared" si="0"/>
        <v>187807280</v>
      </c>
      <c r="L12" s="37"/>
      <c r="M12" s="41">
        <v>187807280</v>
      </c>
      <c r="N12" s="26"/>
      <c r="O12" s="28">
        <v>0</v>
      </c>
      <c r="P12" s="26"/>
      <c r="Q12" s="28">
        <f t="shared" si="1"/>
        <v>187807280</v>
      </c>
    </row>
    <row r="13" spans="1:17" ht="30" customHeight="1">
      <c r="A13" s="26" t="s">
        <v>45</v>
      </c>
      <c r="B13" s="26"/>
      <c r="C13" s="26" t="s">
        <v>47</v>
      </c>
      <c r="D13" s="26"/>
      <c r="E13" s="52">
        <v>0.23</v>
      </c>
      <c r="F13" s="26"/>
      <c r="G13" s="41">
        <v>1651271962</v>
      </c>
      <c r="H13" s="37"/>
      <c r="I13" s="41">
        <v>0</v>
      </c>
      <c r="J13" s="37"/>
      <c r="K13" s="41">
        <f t="shared" si="0"/>
        <v>1651271962</v>
      </c>
      <c r="L13" s="37"/>
      <c r="M13" s="41">
        <v>6502009670</v>
      </c>
      <c r="N13" s="26"/>
      <c r="O13" s="28">
        <v>0</v>
      </c>
      <c r="P13" s="26"/>
      <c r="Q13" s="28">
        <f t="shared" si="1"/>
        <v>6502009670</v>
      </c>
    </row>
    <row r="14" spans="1:17" s="65" customFormat="1" ht="30" customHeight="1" thickBot="1">
      <c r="A14" s="22" t="s">
        <v>12</v>
      </c>
      <c r="B14" s="22"/>
      <c r="C14" s="68"/>
      <c r="D14" s="22"/>
      <c r="E14" s="68"/>
      <c r="F14" s="22"/>
      <c r="G14" s="141">
        <f>SUM(G7:G13)</f>
        <v>7890018571</v>
      </c>
      <c r="H14" s="31"/>
      <c r="I14" s="141">
        <v>0</v>
      </c>
      <c r="J14" s="31"/>
      <c r="K14" s="141">
        <f>SUM(K7:K13)</f>
        <v>7890018571</v>
      </c>
      <c r="L14" s="31"/>
      <c r="M14" s="141">
        <f>SUM(M7:M13)</f>
        <v>34931191105</v>
      </c>
      <c r="N14" s="22"/>
      <c r="O14" s="146">
        <v>0</v>
      </c>
      <c r="P14" s="22"/>
      <c r="Q14" s="146">
        <f>SUM(Q7:Q13)</f>
        <v>34931191105</v>
      </c>
    </row>
    <row r="15" spans="1:17" ht="30" customHeight="1" thickTop="1"/>
  </sheetData>
  <mergeCells count="9">
    <mergeCell ref="A12:B12"/>
    <mergeCell ref="A1:Q1"/>
    <mergeCell ref="A2:Q2"/>
    <mergeCell ref="A3:Q3"/>
    <mergeCell ref="A5:A6"/>
    <mergeCell ref="M5:Q5"/>
    <mergeCell ref="C6:D6"/>
    <mergeCell ref="C5:K5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S34"/>
  <sheetViews>
    <sheetView rightToLeft="1" view="pageBreakPreview" zoomScaleNormal="60" zoomScaleSheetLayoutView="100" workbookViewId="0">
      <selection activeCell="G34" sqref="G34"/>
    </sheetView>
  </sheetViews>
  <sheetFormatPr defaultRowHeight="18.75"/>
  <cols>
    <col min="1" max="1" width="57.42578125" style="26" customWidth="1"/>
    <col min="2" max="2" width="1.28515625" style="26" customWidth="1"/>
    <col min="3" max="3" width="16.28515625" style="26" bestFit="1" customWidth="1"/>
    <col min="4" max="4" width="1.28515625" style="26" customWidth="1"/>
    <col min="5" max="5" width="15" style="61" customWidth="1"/>
    <col min="6" max="6" width="1.28515625" style="26" customWidth="1"/>
    <col min="7" max="7" width="16.28515625" style="26" bestFit="1" customWidth="1"/>
    <col min="8" max="8" width="1.28515625" style="26" customWidth="1"/>
    <col min="9" max="9" width="16.140625" style="26" bestFit="1" customWidth="1"/>
    <col min="10" max="10" width="1.28515625" style="26" customWidth="1"/>
    <col min="11" max="11" width="15.140625" style="26" customWidth="1"/>
    <col min="12" max="12" width="1.28515625" style="26" customWidth="1"/>
    <col min="13" max="13" width="16.28515625" style="26" bestFit="1" customWidth="1"/>
    <col min="14" max="14" width="0.28515625" customWidth="1"/>
    <col min="18" max="18" width="11.140625" bestFit="1" customWidth="1"/>
  </cols>
  <sheetData>
    <row r="1" spans="1:18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8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8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8" ht="35.25" customHeight="1">
      <c r="A4" s="164" t="s">
        <v>112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</row>
    <row r="5" spans="1:18" ht="27.95" customHeight="1">
      <c r="A5" s="158" t="s">
        <v>71</v>
      </c>
      <c r="C5" s="158" t="s">
        <v>82</v>
      </c>
      <c r="D5" s="158"/>
      <c r="E5" s="158"/>
      <c r="F5" s="158"/>
      <c r="G5" s="158"/>
      <c r="I5" s="158" t="s">
        <v>83</v>
      </c>
      <c r="J5" s="158"/>
      <c r="K5" s="158"/>
      <c r="L5" s="158"/>
      <c r="M5" s="158"/>
    </row>
    <row r="6" spans="1:18" ht="27.95" customHeight="1">
      <c r="A6" s="157"/>
      <c r="C6" s="127" t="s">
        <v>110</v>
      </c>
      <c r="D6" s="45"/>
      <c r="E6" s="148" t="s">
        <v>106</v>
      </c>
      <c r="F6" s="45"/>
      <c r="G6" s="127" t="s">
        <v>111</v>
      </c>
      <c r="I6" s="127" t="s">
        <v>110</v>
      </c>
      <c r="J6" s="45"/>
      <c r="K6" s="127" t="s">
        <v>106</v>
      </c>
      <c r="L6" s="45"/>
      <c r="M6" s="127" t="s">
        <v>111</v>
      </c>
    </row>
    <row r="7" spans="1:18" ht="27.95" customHeight="1">
      <c r="A7" s="29" t="s">
        <v>168</v>
      </c>
      <c r="C7" s="28">
        <v>0</v>
      </c>
      <c r="E7" s="61">
        <v>0</v>
      </c>
      <c r="G7" s="28">
        <f>C7+E7</f>
        <v>0</v>
      </c>
      <c r="I7" s="28">
        <v>45866</v>
      </c>
      <c r="K7" s="61">
        <v>0</v>
      </c>
      <c r="M7" s="28">
        <f>I7+K7</f>
        <v>45866</v>
      </c>
    </row>
    <row r="8" spans="1:18" ht="27.95" customHeight="1">
      <c r="A8" s="29" t="s">
        <v>120</v>
      </c>
      <c r="C8" s="28">
        <v>0</v>
      </c>
      <c r="E8" s="61">
        <v>0</v>
      </c>
      <c r="G8" s="28">
        <f t="shared" ref="G8:G33" si="0">C8+E8</f>
        <v>0</v>
      </c>
      <c r="I8" s="28">
        <v>1087494011</v>
      </c>
      <c r="K8" s="61">
        <v>0</v>
      </c>
      <c r="M8" s="28">
        <f t="shared" ref="M8:M10" si="1">I8+K8</f>
        <v>1087494011</v>
      </c>
    </row>
    <row r="9" spans="1:18" ht="27.95" customHeight="1">
      <c r="A9" s="29" t="s">
        <v>190</v>
      </c>
      <c r="C9" s="28">
        <v>1085479451</v>
      </c>
      <c r="E9" s="61">
        <v>-336142</v>
      </c>
      <c r="G9" s="28">
        <f>C9+E9</f>
        <v>1085143309</v>
      </c>
      <c r="I9" s="28">
        <v>3773698626</v>
      </c>
      <c r="K9" s="61">
        <v>-6386692</v>
      </c>
      <c r="M9" s="28">
        <f t="shared" si="1"/>
        <v>3767311934</v>
      </c>
    </row>
    <row r="10" spans="1:18" ht="27.95" customHeight="1">
      <c r="A10" s="29" t="s">
        <v>121</v>
      </c>
      <c r="C10" s="28">
        <v>1285647490</v>
      </c>
      <c r="E10" s="61">
        <v>-3025275</v>
      </c>
      <c r="G10" s="28">
        <f>C10+E10</f>
        <v>1282622215</v>
      </c>
      <c r="I10" s="28">
        <v>4636210638</v>
      </c>
      <c r="K10" s="61">
        <v>-7563188</v>
      </c>
      <c r="M10" s="28">
        <f t="shared" si="1"/>
        <v>4628647450</v>
      </c>
    </row>
    <row r="11" spans="1:18" ht="27.95" customHeight="1">
      <c r="A11" s="29" t="s">
        <v>122</v>
      </c>
      <c r="C11" s="28">
        <v>0</v>
      </c>
      <c r="E11" s="61">
        <v>0</v>
      </c>
      <c r="G11" s="61">
        <f>C11+E11</f>
        <v>0</v>
      </c>
      <c r="I11" s="28">
        <v>4932643828</v>
      </c>
      <c r="K11" s="61">
        <v>0</v>
      </c>
      <c r="M11" s="28">
        <f t="shared" ref="M11:M33" si="2">I11+K11</f>
        <v>4932643828</v>
      </c>
    </row>
    <row r="12" spans="1:18" ht="27.95" customHeight="1">
      <c r="A12" s="29" t="s">
        <v>123</v>
      </c>
      <c r="C12" s="28">
        <v>0</v>
      </c>
      <c r="G12" s="28">
        <f t="shared" si="0"/>
        <v>0</v>
      </c>
      <c r="I12" s="28">
        <v>2190231364</v>
      </c>
      <c r="K12" s="61">
        <v>0</v>
      </c>
      <c r="M12" s="28">
        <f t="shared" si="2"/>
        <v>2190231364</v>
      </c>
      <c r="R12" s="19"/>
    </row>
    <row r="13" spans="1:18" ht="27.95" customHeight="1">
      <c r="A13" s="29" t="s">
        <v>124</v>
      </c>
      <c r="C13" s="28">
        <v>64657534</v>
      </c>
      <c r="E13" s="61">
        <v>0</v>
      </c>
      <c r="G13" s="28">
        <f t="shared" ref="G13:G18" si="3">C13+E13</f>
        <v>64657534</v>
      </c>
      <c r="I13" s="28">
        <v>1888657530</v>
      </c>
      <c r="K13" s="61">
        <v>0</v>
      </c>
      <c r="M13" s="28">
        <f t="shared" si="2"/>
        <v>1888657530</v>
      </c>
    </row>
    <row r="14" spans="1:18" ht="27.95" customHeight="1">
      <c r="A14" s="29" t="s">
        <v>191</v>
      </c>
      <c r="C14" s="28">
        <v>1474863205</v>
      </c>
      <c r="E14" s="61">
        <v>0</v>
      </c>
      <c r="G14" s="28">
        <f t="shared" si="3"/>
        <v>1474863205</v>
      </c>
      <c r="I14" s="28">
        <v>5059657717</v>
      </c>
      <c r="K14" s="61">
        <v>0</v>
      </c>
      <c r="M14" s="28">
        <f t="shared" si="2"/>
        <v>5059657717</v>
      </c>
    </row>
    <row r="15" spans="1:18" ht="27.95" customHeight="1">
      <c r="A15" s="29" t="s">
        <v>125</v>
      </c>
      <c r="C15" s="28">
        <v>164520560</v>
      </c>
      <c r="E15" s="61">
        <v>0</v>
      </c>
      <c r="G15" s="28">
        <f t="shared" si="3"/>
        <v>164520560</v>
      </c>
      <c r="I15" s="28">
        <v>2636438366</v>
      </c>
      <c r="K15" s="61">
        <v>0</v>
      </c>
      <c r="M15" s="28">
        <f t="shared" si="2"/>
        <v>2636438366</v>
      </c>
    </row>
    <row r="16" spans="1:18" ht="27.95" customHeight="1">
      <c r="A16" s="29" t="s">
        <v>126</v>
      </c>
      <c r="C16" s="28">
        <v>839234731</v>
      </c>
      <c r="E16" s="61">
        <v>-718956</v>
      </c>
      <c r="G16" s="28">
        <f t="shared" si="3"/>
        <v>838515775</v>
      </c>
      <c r="I16" s="28">
        <v>1924988153</v>
      </c>
      <c r="K16" s="61">
        <v>-5032693</v>
      </c>
      <c r="M16" s="28">
        <f t="shared" si="2"/>
        <v>1919955460</v>
      </c>
    </row>
    <row r="17" spans="1:19" ht="27.95" customHeight="1">
      <c r="A17" s="29" t="s">
        <v>127</v>
      </c>
      <c r="C17" s="28">
        <v>444520538</v>
      </c>
      <c r="E17" s="61">
        <v>0</v>
      </c>
      <c r="G17" s="28">
        <f t="shared" si="3"/>
        <v>444520538</v>
      </c>
      <c r="I17" s="28">
        <v>2199178061</v>
      </c>
      <c r="K17" s="61">
        <v>0</v>
      </c>
      <c r="M17" s="28">
        <f t="shared" si="2"/>
        <v>2199178061</v>
      </c>
    </row>
    <row r="18" spans="1:19" ht="27.95" customHeight="1">
      <c r="A18" s="29" t="s">
        <v>128</v>
      </c>
      <c r="C18" s="28">
        <v>444520538</v>
      </c>
      <c r="E18" s="61">
        <v>0</v>
      </c>
      <c r="G18" s="28">
        <f t="shared" si="3"/>
        <v>444520538</v>
      </c>
      <c r="I18" s="28">
        <v>2199178061</v>
      </c>
      <c r="K18" s="61">
        <v>0</v>
      </c>
      <c r="M18" s="28">
        <f t="shared" si="2"/>
        <v>2199178061</v>
      </c>
      <c r="S18" s="21"/>
    </row>
    <row r="19" spans="1:19" ht="27.95" customHeight="1">
      <c r="A19" s="29" t="s">
        <v>192</v>
      </c>
      <c r="C19" s="28">
        <v>2471</v>
      </c>
      <c r="E19" s="61">
        <v>0</v>
      </c>
      <c r="G19" s="28">
        <f t="shared" si="0"/>
        <v>2471</v>
      </c>
      <c r="I19" s="28">
        <v>169122</v>
      </c>
      <c r="K19" s="61">
        <v>0</v>
      </c>
      <c r="M19" s="28">
        <f t="shared" si="2"/>
        <v>169122</v>
      </c>
      <c r="S19" s="21"/>
    </row>
    <row r="20" spans="1:19" ht="27.95" customHeight="1">
      <c r="A20" s="29" t="s">
        <v>170</v>
      </c>
      <c r="C20" s="28">
        <v>78419</v>
      </c>
      <c r="E20" s="61">
        <v>0</v>
      </c>
      <c r="G20" s="28">
        <f t="shared" si="0"/>
        <v>78419</v>
      </c>
      <c r="I20" s="28">
        <v>829961</v>
      </c>
      <c r="K20" s="61">
        <v>0</v>
      </c>
      <c r="M20" s="28">
        <f t="shared" si="2"/>
        <v>829961</v>
      </c>
      <c r="S20" s="19"/>
    </row>
    <row r="21" spans="1:19" ht="27.95" customHeight="1">
      <c r="A21" s="29" t="s">
        <v>203</v>
      </c>
      <c r="C21" s="28">
        <v>1438998</v>
      </c>
      <c r="E21" s="61">
        <v>0</v>
      </c>
      <c r="G21" s="28">
        <f t="shared" si="0"/>
        <v>1438998</v>
      </c>
      <c r="I21" s="28">
        <v>3752713</v>
      </c>
      <c r="K21" s="61">
        <v>0</v>
      </c>
      <c r="M21" s="28">
        <f t="shared" si="2"/>
        <v>3752713</v>
      </c>
      <c r="S21" s="19"/>
    </row>
    <row r="22" spans="1:19" ht="27.95" customHeight="1">
      <c r="A22" s="29" t="s">
        <v>169</v>
      </c>
      <c r="C22" s="28">
        <v>0</v>
      </c>
      <c r="E22" s="61">
        <v>0</v>
      </c>
      <c r="G22" s="28">
        <f t="shared" si="0"/>
        <v>0</v>
      </c>
      <c r="I22" s="28">
        <v>46068483</v>
      </c>
      <c r="K22" s="61">
        <v>0</v>
      </c>
      <c r="M22" s="28">
        <f t="shared" si="2"/>
        <v>46068483</v>
      </c>
      <c r="S22" s="19"/>
    </row>
    <row r="23" spans="1:19" ht="27.95" customHeight="1">
      <c r="A23" s="29" t="s">
        <v>193</v>
      </c>
      <c r="C23" s="28">
        <v>0</v>
      </c>
      <c r="E23" s="61">
        <v>0</v>
      </c>
      <c r="G23" s="28">
        <f t="shared" si="0"/>
        <v>0</v>
      </c>
      <c r="I23" s="28">
        <v>775890400</v>
      </c>
      <c r="K23" s="61">
        <v>0</v>
      </c>
      <c r="M23" s="28">
        <f t="shared" si="2"/>
        <v>775890400</v>
      </c>
      <c r="S23" s="19"/>
    </row>
    <row r="24" spans="1:19" ht="27.95" customHeight="1">
      <c r="A24" s="29" t="s">
        <v>194</v>
      </c>
      <c r="C24" s="28">
        <v>0</v>
      </c>
      <c r="E24" s="61">
        <v>0</v>
      </c>
      <c r="G24" s="28">
        <f>C24+E24</f>
        <v>0</v>
      </c>
      <c r="I24" s="28">
        <v>1333561614</v>
      </c>
      <c r="K24" s="61">
        <v>-135401</v>
      </c>
      <c r="M24" s="28">
        <f t="shared" si="2"/>
        <v>1333426213</v>
      </c>
      <c r="S24" s="19"/>
    </row>
    <row r="25" spans="1:19" ht="27.95" customHeight="1">
      <c r="A25" s="29" t="s">
        <v>195</v>
      </c>
      <c r="C25" s="28">
        <v>0</v>
      </c>
      <c r="E25" s="61">
        <v>0</v>
      </c>
      <c r="G25" s="28">
        <f t="shared" si="0"/>
        <v>0</v>
      </c>
      <c r="I25" s="28">
        <v>121641</v>
      </c>
      <c r="K25" s="61">
        <v>0</v>
      </c>
      <c r="M25" s="28">
        <f t="shared" si="2"/>
        <v>121641</v>
      </c>
      <c r="S25" s="19"/>
    </row>
    <row r="26" spans="1:19" ht="27.95" customHeight="1">
      <c r="A26" s="29" t="s">
        <v>197</v>
      </c>
      <c r="C26" s="28">
        <v>0</v>
      </c>
      <c r="E26" s="61">
        <v>0</v>
      </c>
      <c r="G26" s="28">
        <f t="shared" si="0"/>
        <v>0</v>
      </c>
      <c r="I26" s="28">
        <v>1602739744</v>
      </c>
      <c r="K26" s="61">
        <v>0</v>
      </c>
      <c r="M26" s="28">
        <f t="shared" si="2"/>
        <v>1602739744</v>
      </c>
      <c r="S26" s="19"/>
    </row>
    <row r="27" spans="1:19" ht="27.95" customHeight="1">
      <c r="A27" s="29" t="s">
        <v>198</v>
      </c>
      <c r="C27" s="28">
        <v>0</v>
      </c>
      <c r="E27" s="61">
        <v>0</v>
      </c>
      <c r="G27" s="28">
        <f t="shared" si="0"/>
        <v>0</v>
      </c>
      <c r="I27" s="28">
        <v>1186849318</v>
      </c>
      <c r="K27" s="61">
        <v>0</v>
      </c>
      <c r="M27" s="28">
        <f t="shared" si="2"/>
        <v>1186849318</v>
      </c>
      <c r="S27" s="19"/>
    </row>
    <row r="28" spans="1:19" ht="27.95" customHeight="1">
      <c r="A28" s="29" t="s">
        <v>199</v>
      </c>
      <c r="C28" s="28">
        <v>376027380</v>
      </c>
      <c r="E28" s="61">
        <v>-313952</v>
      </c>
      <c r="G28" s="28">
        <f>C28+E28</f>
        <v>375713428</v>
      </c>
      <c r="I28" s="28">
        <v>376027380</v>
      </c>
      <c r="K28" s="61">
        <v>-313952</v>
      </c>
      <c r="M28" s="28">
        <f>I28+K28</f>
        <v>375713428</v>
      </c>
      <c r="S28" s="19"/>
    </row>
    <row r="29" spans="1:19" ht="27.95" customHeight="1">
      <c r="A29" s="29" t="s">
        <v>200</v>
      </c>
      <c r="C29" s="28">
        <v>225616428</v>
      </c>
      <c r="E29" s="61">
        <v>-751603</v>
      </c>
      <c r="G29" s="28">
        <f>C29+E29</f>
        <v>224864825</v>
      </c>
      <c r="I29" s="28">
        <v>225616428</v>
      </c>
      <c r="K29" s="61">
        <v>-751603</v>
      </c>
      <c r="M29" s="28">
        <f>I29+K29</f>
        <v>224864825</v>
      </c>
      <c r="S29" s="19"/>
    </row>
    <row r="30" spans="1:19" ht="27.95" customHeight="1">
      <c r="A30" s="29" t="s">
        <v>201</v>
      </c>
      <c r="C30" s="28">
        <v>112808214</v>
      </c>
      <c r="E30" s="61">
        <v>-2036381</v>
      </c>
      <c r="G30" s="28">
        <f>C30+E30</f>
        <v>110771833</v>
      </c>
      <c r="I30" s="28">
        <v>112808214</v>
      </c>
      <c r="K30" s="61">
        <v>-2036381</v>
      </c>
      <c r="M30" s="28">
        <f>I30+K30</f>
        <v>110771833</v>
      </c>
      <c r="S30" s="19"/>
    </row>
    <row r="31" spans="1:19" ht="27.95" customHeight="1">
      <c r="A31" s="29" t="s">
        <v>206</v>
      </c>
      <c r="C31" s="28">
        <v>0</v>
      </c>
      <c r="E31" s="61">
        <v>0</v>
      </c>
      <c r="G31" s="28">
        <v>0</v>
      </c>
      <c r="I31" s="28">
        <v>310356160</v>
      </c>
      <c r="K31" s="61">
        <v>0</v>
      </c>
      <c r="M31" s="28">
        <f>I31+K31</f>
        <v>310356160</v>
      </c>
      <c r="S31" s="19"/>
    </row>
    <row r="32" spans="1:19" ht="27.95" customHeight="1">
      <c r="A32" s="29" t="s">
        <v>202</v>
      </c>
      <c r="C32" s="28">
        <v>90795</v>
      </c>
      <c r="E32" s="61">
        <v>0</v>
      </c>
      <c r="G32" s="28">
        <f>C32+E32</f>
        <v>90795</v>
      </c>
      <c r="I32" s="28">
        <v>90795</v>
      </c>
      <c r="K32" s="61">
        <v>0</v>
      </c>
      <c r="M32" s="28">
        <f>I32+K32</f>
        <v>90795</v>
      </c>
      <c r="S32" s="19"/>
    </row>
    <row r="33" spans="1:19" ht="27.95" customHeight="1">
      <c r="A33" s="29" t="s">
        <v>171</v>
      </c>
      <c r="C33" s="28">
        <v>426301373</v>
      </c>
      <c r="E33" s="61">
        <v>0</v>
      </c>
      <c r="G33" s="28">
        <f t="shared" si="0"/>
        <v>426301373</v>
      </c>
      <c r="I33" s="28">
        <v>727123277</v>
      </c>
      <c r="K33" s="61">
        <v>0</v>
      </c>
      <c r="M33" s="28">
        <f t="shared" si="2"/>
        <v>727123277</v>
      </c>
      <c r="S33" s="19"/>
    </row>
    <row r="34" spans="1:19" s="65" customFormat="1" ht="27.95" customHeight="1" thickBot="1">
      <c r="A34" s="22" t="s">
        <v>12</v>
      </c>
      <c r="B34" s="22"/>
      <c r="C34" s="146">
        <f>SUM(C7:C33)</f>
        <v>6945808125</v>
      </c>
      <c r="D34" s="22"/>
      <c r="E34" s="147">
        <f>SUM(E7:E33)</f>
        <v>-7182309</v>
      </c>
      <c r="F34" s="22"/>
      <c r="G34" s="146">
        <f>SUM(G7:G33)</f>
        <v>6938625816</v>
      </c>
      <c r="H34" s="22"/>
      <c r="I34" s="146">
        <f>SUM(I7:I33)</f>
        <v>39230427471</v>
      </c>
      <c r="J34" s="22"/>
      <c r="K34" s="147">
        <f>SUM(K7:K33)</f>
        <v>-22219910</v>
      </c>
      <c r="L34" s="22"/>
      <c r="M34" s="146">
        <f>SUM(M7:M33)</f>
        <v>39208207561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Z30"/>
  <sheetViews>
    <sheetView rightToLeft="1" view="pageBreakPreview" topLeftCell="A4" zoomScaleNormal="70" zoomScaleSheetLayoutView="100" workbookViewId="0">
      <selection activeCell="Q17" sqref="Q17"/>
    </sheetView>
  </sheetViews>
  <sheetFormatPr defaultRowHeight="30" customHeight="1"/>
  <cols>
    <col min="1" max="1" width="29.140625" style="12" bestFit="1" customWidth="1"/>
    <col min="2" max="2" width="1.28515625" style="12" customWidth="1"/>
    <col min="3" max="3" width="12.5703125" style="12" customWidth="1"/>
    <col min="4" max="4" width="1.28515625" style="12" customWidth="1"/>
    <col min="5" max="5" width="21" style="12" customWidth="1"/>
    <col min="6" max="6" width="1.28515625" style="12" customWidth="1"/>
    <col min="7" max="7" width="17" style="12" customWidth="1"/>
    <col min="8" max="8" width="1.28515625" style="12" customWidth="1"/>
    <col min="9" max="9" width="21.85546875" style="25" bestFit="1" customWidth="1"/>
    <col min="10" max="10" width="1.28515625" style="12" customWidth="1"/>
    <col min="11" max="11" width="11.28515625" style="12" bestFit="1" customWidth="1"/>
    <col min="12" max="12" width="1.28515625" style="12" customWidth="1"/>
    <col min="13" max="13" width="19" style="12" customWidth="1"/>
    <col min="14" max="14" width="1.28515625" style="12" customWidth="1"/>
    <col min="15" max="15" width="16.85546875" style="12" customWidth="1"/>
    <col min="16" max="16" width="1.28515625" style="12" customWidth="1"/>
    <col min="17" max="17" width="18.140625" style="25" customWidth="1"/>
    <col min="18" max="18" width="0.28515625" hidden="1" customWidth="1"/>
    <col min="20" max="20" width="16.42578125" bestFit="1" customWidth="1"/>
    <col min="21" max="21" width="14" customWidth="1"/>
    <col min="25" max="25" width="13.42578125" bestFit="1" customWidth="1"/>
    <col min="26" max="26" width="11.7109375" style="19" bestFit="1" customWidth="1"/>
  </cols>
  <sheetData>
    <row r="1" spans="1:26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26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26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26" ht="30" customHeight="1">
      <c r="A4" s="183" t="s">
        <v>113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1:26" ht="30" customHeight="1">
      <c r="A5" s="158" t="s">
        <v>71</v>
      </c>
      <c r="C5" s="158" t="s">
        <v>82</v>
      </c>
      <c r="D5" s="158"/>
      <c r="E5" s="158"/>
      <c r="F5" s="158"/>
      <c r="G5" s="158"/>
      <c r="H5" s="158"/>
      <c r="I5" s="158"/>
      <c r="K5" s="158" t="s">
        <v>83</v>
      </c>
      <c r="L5" s="158"/>
      <c r="M5" s="158"/>
      <c r="N5" s="158"/>
      <c r="O5" s="158"/>
      <c r="P5" s="158"/>
      <c r="Q5" s="158"/>
    </row>
    <row r="6" spans="1:26" ht="40.5" customHeight="1">
      <c r="A6" s="158"/>
      <c r="C6" s="4" t="s">
        <v>6</v>
      </c>
      <c r="D6" s="13"/>
      <c r="E6" s="4" t="s">
        <v>114</v>
      </c>
      <c r="F6" s="13"/>
      <c r="G6" s="4" t="s">
        <v>115</v>
      </c>
      <c r="H6" s="13"/>
      <c r="I6" s="24" t="s">
        <v>116</v>
      </c>
      <c r="K6" s="4" t="s">
        <v>6</v>
      </c>
      <c r="L6" s="13"/>
      <c r="M6" s="4" t="s">
        <v>114</v>
      </c>
      <c r="N6" s="13"/>
      <c r="O6" s="4" t="s">
        <v>115</v>
      </c>
      <c r="P6" s="13"/>
      <c r="Q6" s="24" t="s">
        <v>116</v>
      </c>
    </row>
    <row r="7" spans="1:26" ht="30" customHeight="1">
      <c r="A7" s="59" t="s">
        <v>147</v>
      </c>
      <c r="C7" s="27">
        <v>0</v>
      </c>
      <c r="D7" s="26"/>
      <c r="E7" s="27">
        <v>0</v>
      </c>
      <c r="F7" s="26"/>
      <c r="G7" s="27">
        <v>0</v>
      </c>
      <c r="H7" s="26"/>
      <c r="I7" s="61">
        <v>0</v>
      </c>
      <c r="J7" s="26"/>
      <c r="K7" s="27">
        <v>28</v>
      </c>
      <c r="L7" s="26"/>
      <c r="M7" s="27">
        <v>868405</v>
      </c>
      <c r="N7" s="26"/>
      <c r="O7" s="27">
        <v>736954</v>
      </c>
      <c r="P7" s="26"/>
      <c r="Q7" s="60">
        <f>M7-O7</f>
        <v>131451</v>
      </c>
    </row>
    <row r="8" spans="1:26" ht="30" customHeight="1">
      <c r="A8" s="29" t="s">
        <v>151</v>
      </c>
      <c r="C8" s="28">
        <v>0</v>
      </c>
      <c r="D8" s="26"/>
      <c r="E8" s="28">
        <v>0</v>
      </c>
      <c r="F8" s="26"/>
      <c r="G8" s="28">
        <v>0</v>
      </c>
      <c r="H8" s="26"/>
      <c r="I8" s="61">
        <f t="shared" ref="I8:I11" si="0">E8-G8</f>
        <v>0</v>
      </c>
      <c r="J8" s="26"/>
      <c r="K8" s="28">
        <v>208</v>
      </c>
      <c r="L8" s="26"/>
      <c r="M8" s="28">
        <v>808857</v>
      </c>
      <c r="N8" s="26"/>
      <c r="O8" s="28">
        <v>769983</v>
      </c>
      <c r="P8" s="26"/>
      <c r="Q8" s="61">
        <f t="shared" ref="Q8:Q14" si="1">M8-O8</f>
        <v>38874</v>
      </c>
    </row>
    <row r="9" spans="1:26" ht="30" customHeight="1">
      <c r="A9" s="40" t="s">
        <v>215</v>
      </c>
      <c r="C9" s="28">
        <v>551483</v>
      </c>
      <c r="D9" s="26"/>
      <c r="E9" s="28">
        <v>16737304753</v>
      </c>
      <c r="F9" s="26"/>
      <c r="G9" s="28">
        <v>16409606093</v>
      </c>
      <c r="H9" s="26"/>
      <c r="I9" s="61">
        <f>E9-G9</f>
        <v>327698660</v>
      </c>
      <c r="J9" s="26"/>
      <c r="K9" s="28">
        <v>1351483</v>
      </c>
      <c r="L9" s="26"/>
      <c r="M9" s="28">
        <v>39586185966</v>
      </c>
      <c r="N9" s="26"/>
      <c r="O9" s="28">
        <v>38866746483</v>
      </c>
      <c r="P9" s="26"/>
      <c r="Q9" s="61">
        <f t="shared" si="1"/>
        <v>719439483</v>
      </c>
    </row>
    <row r="10" spans="1:26" ht="30" customHeight="1">
      <c r="A10" s="29" t="s">
        <v>214</v>
      </c>
      <c r="C10" s="28">
        <v>1294420</v>
      </c>
      <c r="D10" s="26"/>
      <c r="E10" s="28">
        <v>12946695928</v>
      </c>
      <c r="F10" s="26"/>
      <c r="G10" s="28">
        <v>12924453990</v>
      </c>
      <c r="H10" s="26"/>
      <c r="I10" s="61">
        <f>E10-G10</f>
        <v>22241938</v>
      </c>
      <c r="J10" s="26"/>
      <c r="K10" s="28">
        <v>6874420</v>
      </c>
      <c r="L10" s="26"/>
      <c r="M10" s="28">
        <v>71910473225</v>
      </c>
      <c r="N10" s="26"/>
      <c r="O10" s="28">
        <v>72829563382</v>
      </c>
      <c r="P10" s="26"/>
      <c r="Q10" s="61">
        <f>M10-O10</f>
        <v>-919090157</v>
      </c>
    </row>
    <row r="11" spans="1:26" ht="30" customHeight="1">
      <c r="A11" s="29" t="s">
        <v>213</v>
      </c>
      <c r="C11" s="28">
        <v>0</v>
      </c>
      <c r="D11" s="26"/>
      <c r="E11" s="28">
        <v>0</v>
      </c>
      <c r="F11" s="26"/>
      <c r="G11" s="28">
        <v>0</v>
      </c>
      <c r="H11" s="26"/>
      <c r="I11" s="61">
        <f t="shared" si="0"/>
        <v>0</v>
      </c>
      <c r="J11" s="26"/>
      <c r="K11" s="28">
        <v>871019</v>
      </c>
      <c r="L11" s="26"/>
      <c r="M11" s="28">
        <v>19974847913</v>
      </c>
      <c r="N11" s="26"/>
      <c r="O11" s="28">
        <v>20401140392</v>
      </c>
      <c r="P11" s="26"/>
      <c r="Q11" s="61">
        <f t="shared" si="1"/>
        <v>-426292479</v>
      </c>
    </row>
    <row r="12" spans="1:26" ht="30" customHeight="1">
      <c r="A12" s="29" t="s">
        <v>130</v>
      </c>
      <c r="C12" s="126">
        <v>0</v>
      </c>
      <c r="D12" s="26"/>
      <c r="E12" s="126">
        <v>0</v>
      </c>
      <c r="F12" s="26"/>
      <c r="G12" s="126">
        <v>0</v>
      </c>
      <c r="H12" s="26"/>
      <c r="I12" s="61">
        <f>E12-G12</f>
        <v>0</v>
      </c>
      <c r="J12" s="26"/>
      <c r="K12" s="28">
        <v>753498</v>
      </c>
      <c r="L12" s="26"/>
      <c r="M12" s="28">
        <v>18833644835</v>
      </c>
      <c r="N12" s="26"/>
      <c r="O12" s="28">
        <v>17787887565</v>
      </c>
      <c r="P12" s="26"/>
      <c r="Q12" s="61">
        <f t="shared" si="1"/>
        <v>1045757270</v>
      </c>
    </row>
    <row r="13" spans="1:26" ht="30" customHeight="1">
      <c r="A13" s="29" t="s">
        <v>131</v>
      </c>
      <c r="C13" s="28">
        <v>0</v>
      </c>
      <c r="D13" s="26"/>
      <c r="E13" s="28">
        <v>0</v>
      </c>
      <c r="F13" s="26"/>
      <c r="G13" s="28">
        <v>0</v>
      </c>
      <c r="H13" s="26"/>
      <c r="I13" s="61">
        <f>E13-G13</f>
        <v>0</v>
      </c>
      <c r="J13" s="26"/>
      <c r="K13" s="28">
        <v>299343</v>
      </c>
      <c r="L13" s="26"/>
      <c r="M13" s="28">
        <v>5984108130</v>
      </c>
      <c r="N13" s="26"/>
      <c r="O13" s="28">
        <v>7447779376</v>
      </c>
      <c r="P13" s="26"/>
      <c r="Q13" s="61">
        <f t="shared" si="1"/>
        <v>-1463671246</v>
      </c>
    </row>
    <row r="14" spans="1:26" ht="30" customHeight="1">
      <c r="A14" s="29" t="s">
        <v>148</v>
      </c>
      <c r="C14" s="12">
        <v>0</v>
      </c>
      <c r="E14" s="26">
        <v>0</v>
      </c>
      <c r="F14" s="26"/>
      <c r="G14" s="26">
        <v>0</v>
      </c>
      <c r="H14" s="26"/>
      <c r="I14" s="61">
        <f t="shared" ref="I14:I21" si="2">E14-G14</f>
        <v>0</v>
      </c>
      <c r="J14" s="26"/>
      <c r="K14" s="28">
        <v>5000</v>
      </c>
      <c r="L14" s="26"/>
      <c r="M14" s="28">
        <v>5000000000</v>
      </c>
      <c r="N14" s="26"/>
      <c r="O14" s="28">
        <v>4916508721</v>
      </c>
      <c r="P14" s="26"/>
      <c r="Q14" s="61">
        <f t="shared" si="1"/>
        <v>83491279</v>
      </c>
      <c r="T14" s="100"/>
      <c r="U14" s="100"/>
      <c r="V14" s="100"/>
      <c r="W14" s="100"/>
      <c r="X14" s="100"/>
      <c r="Y14" s="100"/>
      <c r="Z14" s="105"/>
    </row>
    <row r="15" spans="1:26" ht="30" customHeight="1">
      <c r="A15" s="29" t="s">
        <v>149</v>
      </c>
      <c r="C15" s="126">
        <v>0</v>
      </c>
      <c r="D15" s="26"/>
      <c r="E15" s="28">
        <v>0</v>
      </c>
      <c r="F15" s="26"/>
      <c r="G15" s="28">
        <v>0</v>
      </c>
      <c r="H15" s="26"/>
      <c r="I15" s="61">
        <f t="shared" si="2"/>
        <v>0</v>
      </c>
      <c r="J15" s="26"/>
      <c r="K15" s="28">
        <v>14000</v>
      </c>
      <c r="L15" s="26"/>
      <c r="M15" s="28">
        <v>9149389876</v>
      </c>
      <c r="N15" s="26"/>
      <c r="O15" s="28">
        <v>8652111520</v>
      </c>
      <c r="P15" s="26"/>
      <c r="Q15" s="61">
        <f>M15-O15</f>
        <v>497278356</v>
      </c>
      <c r="T15" s="101"/>
      <c r="U15" s="102"/>
      <c r="V15" s="102"/>
      <c r="W15" s="102"/>
      <c r="X15" s="102"/>
      <c r="Y15" s="102"/>
      <c r="Z15" s="102"/>
    </row>
    <row r="16" spans="1:26" ht="30" customHeight="1">
      <c r="A16" s="29" t="s">
        <v>150</v>
      </c>
      <c r="C16" s="12">
        <v>0</v>
      </c>
      <c r="D16" s="26"/>
      <c r="E16" s="26">
        <v>0</v>
      </c>
      <c r="F16" s="26"/>
      <c r="G16" s="26">
        <v>0</v>
      </c>
      <c r="H16" s="26"/>
      <c r="I16" s="61">
        <f t="shared" si="2"/>
        <v>0</v>
      </c>
      <c r="J16" s="26"/>
      <c r="K16" s="28">
        <v>73458</v>
      </c>
      <c r="L16" s="26"/>
      <c r="M16" s="28">
        <v>45168481731</v>
      </c>
      <c r="N16" s="26"/>
      <c r="O16" s="28">
        <v>44619849926</v>
      </c>
      <c r="P16" s="26"/>
      <c r="Q16" s="61">
        <f>M16-O16</f>
        <v>548631805</v>
      </c>
      <c r="T16" s="101"/>
      <c r="U16" s="102"/>
      <c r="V16" s="102"/>
      <c r="W16" s="102"/>
      <c r="X16" s="101"/>
      <c r="Y16" s="101"/>
      <c r="Z16" s="102"/>
    </row>
    <row r="17" spans="1:26" ht="30" customHeight="1">
      <c r="A17" s="29" t="s">
        <v>132</v>
      </c>
      <c r="C17" s="126">
        <v>0</v>
      </c>
      <c r="D17" s="26"/>
      <c r="E17" s="28">
        <v>0</v>
      </c>
      <c r="F17" s="26"/>
      <c r="G17" s="28">
        <v>0</v>
      </c>
      <c r="H17" s="26"/>
      <c r="I17" s="61">
        <f t="shared" si="2"/>
        <v>0</v>
      </c>
      <c r="J17" s="26"/>
      <c r="K17" s="28">
        <v>34212</v>
      </c>
      <c r="L17" s="26"/>
      <c r="M17" s="28">
        <v>8514681206</v>
      </c>
      <c r="N17" s="26"/>
      <c r="O17" s="28">
        <v>13065580465</v>
      </c>
      <c r="P17" s="26"/>
      <c r="Q17" s="61">
        <f>M17-O17</f>
        <v>-4550899259</v>
      </c>
      <c r="T17" s="101"/>
      <c r="U17" s="102"/>
      <c r="V17" s="102"/>
      <c r="W17" s="102"/>
      <c r="X17" s="101"/>
      <c r="Y17" s="101"/>
      <c r="Z17" s="102"/>
    </row>
    <row r="18" spans="1:26" ht="30" customHeight="1">
      <c r="A18" s="29" t="s">
        <v>49</v>
      </c>
      <c r="C18" s="126">
        <v>0</v>
      </c>
      <c r="D18" s="26"/>
      <c r="E18" s="28">
        <v>0</v>
      </c>
      <c r="F18" s="26"/>
      <c r="G18" s="28">
        <v>0</v>
      </c>
      <c r="H18" s="26"/>
      <c r="I18" s="61">
        <f t="shared" si="2"/>
        <v>0</v>
      </c>
      <c r="J18" s="26"/>
      <c r="K18" s="28">
        <v>65000</v>
      </c>
      <c r="L18" s="26"/>
      <c r="M18" s="28">
        <v>62453678220</v>
      </c>
      <c r="N18" s="26"/>
      <c r="O18" s="28">
        <v>61319633801</v>
      </c>
      <c r="P18" s="26"/>
      <c r="Q18" s="61">
        <f t="shared" ref="Q18:Q21" si="3">M18-O18</f>
        <v>1134044419</v>
      </c>
      <c r="T18" s="101"/>
      <c r="U18" s="102"/>
      <c r="V18" s="102"/>
      <c r="W18" s="102"/>
      <c r="X18" s="101"/>
      <c r="Y18" s="101"/>
      <c r="Z18" s="102"/>
    </row>
    <row r="19" spans="1:26" ht="30" customHeight="1">
      <c r="A19" s="40" t="s">
        <v>39</v>
      </c>
      <c r="C19" s="28">
        <v>44431</v>
      </c>
      <c r="D19" s="26"/>
      <c r="E19" s="28">
        <v>35503566712</v>
      </c>
      <c r="F19" s="26"/>
      <c r="G19" s="28">
        <v>32522927870</v>
      </c>
      <c r="H19" s="26"/>
      <c r="I19" s="61">
        <f>E19-G19</f>
        <v>2980638842</v>
      </c>
      <c r="J19" s="26"/>
      <c r="K19" s="28">
        <v>44431</v>
      </c>
      <c r="L19" s="26"/>
      <c r="M19" s="28">
        <v>35503566712</v>
      </c>
      <c r="N19" s="26"/>
      <c r="O19" s="28">
        <v>32522927870</v>
      </c>
      <c r="P19" s="26"/>
      <c r="Q19" s="61">
        <f t="shared" si="3"/>
        <v>2980638842</v>
      </c>
      <c r="T19" s="101"/>
      <c r="U19" s="102"/>
      <c r="V19" s="102"/>
      <c r="W19" s="102"/>
      <c r="X19" s="101"/>
      <c r="Y19" s="101"/>
      <c r="Z19" s="102"/>
    </row>
    <row r="20" spans="1:26" ht="30" customHeight="1">
      <c r="A20" s="40" t="s">
        <v>33</v>
      </c>
      <c r="C20" s="126">
        <v>62888</v>
      </c>
      <c r="D20" s="26"/>
      <c r="E20" s="126">
        <v>45678441365</v>
      </c>
      <c r="F20" s="26"/>
      <c r="G20" s="126">
        <v>41802879776</v>
      </c>
      <c r="H20" s="26"/>
      <c r="I20" s="61">
        <f>E20-G20</f>
        <v>3875561589</v>
      </c>
      <c r="J20" s="26"/>
      <c r="K20" s="28">
        <v>62888</v>
      </c>
      <c r="L20" s="26"/>
      <c r="M20" s="28">
        <v>45678441365</v>
      </c>
      <c r="N20" s="26"/>
      <c r="O20" s="28">
        <v>41802879776</v>
      </c>
      <c r="P20" s="26"/>
      <c r="Q20" s="61">
        <f t="shared" si="3"/>
        <v>3875561589</v>
      </c>
      <c r="T20" s="101"/>
      <c r="U20" s="102"/>
      <c r="V20" s="102"/>
      <c r="W20" s="102"/>
      <c r="X20" s="101"/>
      <c r="Y20" s="101"/>
      <c r="Z20" s="102"/>
    </row>
    <row r="21" spans="1:26" ht="30" customHeight="1">
      <c r="A21" s="29" t="s">
        <v>42</v>
      </c>
      <c r="C21" s="28">
        <v>0</v>
      </c>
      <c r="D21" s="26"/>
      <c r="E21" s="28">
        <v>0</v>
      </c>
      <c r="F21" s="26"/>
      <c r="G21" s="28">
        <v>0</v>
      </c>
      <c r="H21" s="26"/>
      <c r="I21" s="61">
        <f t="shared" si="2"/>
        <v>0</v>
      </c>
      <c r="J21" s="26"/>
      <c r="K21" s="28">
        <v>4472</v>
      </c>
      <c r="L21" s="26"/>
      <c r="M21" s="28">
        <v>3100769886</v>
      </c>
      <c r="N21" s="26"/>
      <c r="O21" s="28">
        <v>2901667817</v>
      </c>
      <c r="P21" s="26"/>
      <c r="Q21" s="61">
        <f t="shared" si="3"/>
        <v>199102069</v>
      </c>
      <c r="T21" s="101"/>
      <c r="U21" s="102"/>
      <c r="V21" s="102"/>
      <c r="W21" s="102"/>
      <c r="X21" s="101"/>
      <c r="Y21" s="101"/>
      <c r="Z21" s="102"/>
    </row>
    <row r="22" spans="1:26" ht="30" customHeight="1" thickBot="1">
      <c r="A22" s="94" t="s">
        <v>12</v>
      </c>
      <c r="C22" s="66">
        <f>SUM(C7:C21)</f>
        <v>1953222</v>
      </c>
      <c r="D22" s="22"/>
      <c r="E22" s="66">
        <f>SUM(E7:E21)</f>
        <v>110866008758</v>
      </c>
      <c r="F22" s="22"/>
      <c r="G22" s="66">
        <f>SUM(G7:G21)</f>
        <v>103659867729</v>
      </c>
      <c r="H22" s="22"/>
      <c r="I22" s="67">
        <f>SUM(I7:I21)</f>
        <v>7206141029</v>
      </c>
      <c r="J22" s="22"/>
      <c r="K22" s="66">
        <f>SUM(K7:K21)</f>
        <v>10453460</v>
      </c>
      <c r="L22" s="22"/>
      <c r="M22" s="66">
        <f>SUM(M7:M21)</f>
        <v>370859946327</v>
      </c>
      <c r="N22" s="22"/>
      <c r="O22" s="66">
        <f>SUM(O7:O21)</f>
        <v>367135784031</v>
      </c>
      <c r="P22" s="22"/>
      <c r="Q22" s="67">
        <f>SUM(Q7:Q21)</f>
        <v>3724162296</v>
      </c>
      <c r="T22" s="101"/>
      <c r="U22" s="102"/>
      <c r="V22" s="102"/>
      <c r="W22" s="102"/>
      <c r="X22" s="102"/>
      <c r="Y22" s="102"/>
      <c r="Z22" s="102"/>
    </row>
    <row r="23" spans="1:26" ht="30" customHeight="1">
      <c r="T23" s="103"/>
      <c r="U23" s="104"/>
      <c r="V23" s="102"/>
      <c r="W23" s="102"/>
      <c r="X23" s="102"/>
      <c r="Y23" s="101"/>
      <c r="Z23" s="102"/>
    </row>
    <row r="27" spans="1:26" ht="30" customHeight="1">
      <c r="U27" s="21"/>
    </row>
    <row r="28" spans="1:26" ht="30" customHeight="1">
      <c r="U28" s="21"/>
    </row>
    <row r="30" spans="1:26" ht="30" customHeight="1">
      <c r="U30" s="1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T14"/>
  <sheetViews>
    <sheetView rightToLeft="1" tabSelected="1" view="pageBreakPreview" topLeftCell="A3" zoomScaleNormal="90" zoomScaleSheetLayoutView="100" workbookViewId="0">
      <selection activeCell="E14" sqref="E14"/>
    </sheetView>
  </sheetViews>
  <sheetFormatPr defaultRowHeight="30" customHeight="1"/>
  <cols>
    <col min="1" max="1" width="40.28515625" style="34" customWidth="1"/>
    <col min="2" max="2" width="1.28515625" style="34" customWidth="1"/>
    <col min="3" max="3" width="10.85546875" style="34" bestFit="1" customWidth="1"/>
    <col min="4" max="4" width="1.28515625" style="34" customWidth="1"/>
    <col min="5" max="5" width="18.42578125" style="34" customWidth="1"/>
    <col min="6" max="6" width="1.28515625" style="34" customWidth="1"/>
    <col min="7" max="7" width="18.140625" style="34" customWidth="1"/>
    <col min="8" max="8" width="1.28515625" style="34" customWidth="1"/>
    <col min="9" max="9" width="16.5703125" style="43" bestFit="1" customWidth="1"/>
    <col min="10" max="10" width="1.28515625" style="34" customWidth="1"/>
    <col min="11" max="11" width="10.85546875" style="34" bestFit="1" customWidth="1"/>
    <col min="12" max="12" width="1.28515625" style="34" customWidth="1"/>
    <col min="13" max="13" width="20.42578125" style="34" customWidth="1"/>
    <col min="14" max="14" width="1.28515625" style="34" customWidth="1"/>
    <col min="15" max="15" width="17.5703125" style="34" bestFit="1" customWidth="1"/>
    <col min="16" max="16" width="1.28515625" style="34" customWidth="1"/>
    <col min="17" max="17" width="16.5703125" style="44" bestFit="1" customWidth="1"/>
    <col min="18" max="18" width="1.28515625" style="32" customWidth="1"/>
    <col min="19" max="19" width="0.28515625" style="32" customWidth="1"/>
    <col min="20" max="20" width="9.140625" style="32"/>
  </cols>
  <sheetData>
    <row r="1" spans="1:20" ht="30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20" ht="30" customHeight="1">
      <c r="A2" s="176" t="s">
        <v>70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20" ht="30" customHeight="1">
      <c r="A3" s="176" t="s">
        <v>176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1:20" ht="30" customHeight="1">
      <c r="A4" s="183" t="s">
        <v>117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</row>
    <row r="5" spans="1:20" ht="30" customHeight="1">
      <c r="A5" s="182" t="s">
        <v>71</v>
      </c>
      <c r="C5" s="182" t="s">
        <v>82</v>
      </c>
      <c r="D5" s="182"/>
      <c r="E5" s="182"/>
      <c r="F5" s="182"/>
      <c r="G5" s="182"/>
      <c r="H5" s="182"/>
      <c r="I5" s="182"/>
      <c r="K5" s="182" t="s">
        <v>83</v>
      </c>
      <c r="L5" s="182"/>
      <c r="M5" s="182"/>
      <c r="N5" s="182"/>
      <c r="O5" s="182"/>
      <c r="P5" s="182"/>
      <c r="Q5" s="182"/>
      <c r="R5" s="182"/>
    </row>
    <row r="6" spans="1:20" ht="42">
      <c r="A6" s="182"/>
      <c r="C6" s="35" t="s">
        <v>6</v>
      </c>
      <c r="D6" s="36"/>
      <c r="E6" s="35" t="s">
        <v>8</v>
      </c>
      <c r="F6" s="36"/>
      <c r="G6" s="35" t="s">
        <v>115</v>
      </c>
      <c r="H6" s="36"/>
      <c r="I6" s="144" t="s">
        <v>118</v>
      </c>
      <c r="K6" s="35" t="s">
        <v>6</v>
      </c>
      <c r="L6" s="36"/>
      <c r="M6" s="35" t="s">
        <v>8</v>
      </c>
      <c r="N6" s="36"/>
      <c r="O6" s="35" t="s">
        <v>115</v>
      </c>
      <c r="P6" s="36"/>
      <c r="Q6" s="169" t="s">
        <v>118</v>
      </c>
      <c r="R6" s="169"/>
    </row>
    <row r="7" spans="1:20" ht="30" customHeight="1">
      <c r="A7" s="40" t="s">
        <v>45</v>
      </c>
      <c r="B7" s="37"/>
      <c r="C7" s="41">
        <v>83000</v>
      </c>
      <c r="D7" s="37"/>
      <c r="E7" s="41">
        <v>79338182348</v>
      </c>
      <c r="F7" s="37"/>
      <c r="G7" s="41">
        <v>78851973488</v>
      </c>
      <c r="H7" s="37"/>
      <c r="I7" s="42">
        <f t="shared" ref="I7:I13" si="0">E7-G7</f>
        <v>486208860</v>
      </c>
      <c r="J7" s="37"/>
      <c r="K7" s="41">
        <v>83000</v>
      </c>
      <c r="L7" s="37"/>
      <c r="M7" s="41">
        <v>79338182348</v>
      </c>
      <c r="N7" s="37"/>
      <c r="O7" s="41">
        <v>77454008915</v>
      </c>
      <c r="P7" s="37"/>
      <c r="Q7" s="195">
        <f t="shared" ref="Q7:Q13" si="1">M7-O7</f>
        <v>1884173433</v>
      </c>
      <c r="R7" s="195"/>
    </row>
    <row r="8" spans="1:20" ht="30" customHeight="1">
      <c r="A8" s="165" t="s">
        <v>177</v>
      </c>
      <c r="B8" s="165"/>
      <c r="C8" s="41">
        <v>1000000</v>
      </c>
      <c r="D8" s="37"/>
      <c r="E8" s="41">
        <v>9988125000</v>
      </c>
      <c r="F8" s="37"/>
      <c r="G8" s="41">
        <v>10011600000</v>
      </c>
      <c r="H8" s="37"/>
      <c r="I8" s="42">
        <v>-23475000</v>
      </c>
      <c r="J8" s="37"/>
      <c r="K8" s="41">
        <v>1000000</v>
      </c>
      <c r="L8" s="37"/>
      <c r="M8" s="41">
        <v>9988125000</v>
      </c>
      <c r="N8" s="37"/>
      <c r="O8" s="41">
        <v>10011600000</v>
      </c>
      <c r="P8" s="37"/>
      <c r="Q8" s="42">
        <f>M8-O8</f>
        <v>-23475000</v>
      </c>
      <c r="R8" s="42"/>
    </row>
    <row r="9" spans="1:20" ht="30" customHeight="1">
      <c r="A9" s="40" t="s">
        <v>33</v>
      </c>
      <c r="B9" s="37"/>
      <c r="C9" s="41">
        <v>1846</v>
      </c>
      <c r="D9" s="37"/>
      <c r="E9" s="41">
        <v>1343275287</v>
      </c>
      <c r="F9" s="37"/>
      <c r="G9" s="41">
        <v>3662247485</v>
      </c>
      <c r="H9" s="37"/>
      <c r="I9" s="42">
        <f>E9-G9</f>
        <v>-2318972198</v>
      </c>
      <c r="J9" s="37"/>
      <c r="K9" s="41">
        <v>1846</v>
      </c>
      <c r="L9" s="37"/>
      <c r="M9" s="41">
        <v>1343275287</v>
      </c>
      <c r="N9" s="37"/>
      <c r="O9" s="41">
        <v>1227072191</v>
      </c>
      <c r="P9" s="37"/>
      <c r="Q9" s="195">
        <f t="shared" si="1"/>
        <v>116203096</v>
      </c>
      <c r="R9" s="195"/>
    </row>
    <row r="10" spans="1:20" ht="30" customHeight="1">
      <c r="A10" s="40" t="s">
        <v>56</v>
      </c>
      <c r="B10" s="37"/>
      <c r="C10" s="41">
        <v>100000</v>
      </c>
      <c r="D10" s="37"/>
      <c r="E10" s="41">
        <v>99981875000</v>
      </c>
      <c r="F10" s="37"/>
      <c r="G10" s="41">
        <v>99981875000</v>
      </c>
      <c r="H10" s="37"/>
      <c r="I10" s="42">
        <f t="shared" si="0"/>
        <v>0</v>
      </c>
      <c r="J10" s="37"/>
      <c r="K10" s="41">
        <v>100000</v>
      </c>
      <c r="L10" s="37"/>
      <c r="M10" s="41">
        <v>99981875000</v>
      </c>
      <c r="N10" s="37"/>
      <c r="O10" s="41">
        <v>100015625000</v>
      </c>
      <c r="P10" s="37"/>
      <c r="Q10" s="195">
        <f t="shared" si="1"/>
        <v>-33750000</v>
      </c>
      <c r="R10" s="195"/>
    </row>
    <row r="11" spans="1:20" ht="30" customHeight="1">
      <c r="A11" s="40" t="s">
        <v>51</v>
      </c>
      <c r="B11" s="37"/>
      <c r="C11" s="41">
        <v>77580</v>
      </c>
      <c r="D11" s="37"/>
      <c r="E11" s="41">
        <v>69084103236</v>
      </c>
      <c r="F11" s="37"/>
      <c r="G11" s="41">
        <v>72058756982</v>
      </c>
      <c r="H11" s="37"/>
      <c r="I11" s="42">
        <f t="shared" si="0"/>
        <v>-2974653746</v>
      </c>
      <c r="J11" s="37"/>
      <c r="K11" s="41">
        <v>77580</v>
      </c>
      <c r="L11" s="37"/>
      <c r="M11" s="41">
        <v>69084103236</v>
      </c>
      <c r="N11" s="37"/>
      <c r="O11" s="41">
        <v>71184717940</v>
      </c>
      <c r="P11" s="37"/>
      <c r="Q11" s="195">
        <f t="shared" si="1"/>
        <v>-2100614704</v>
      </c>
      <c r="R11" s="195"/>
    </row>
    <row r="12" spans="1:20" ht="30" customHeight="1">
      <c r="A12" s="165" t="s">
        <v>178</v>
      </c>
      <c r="B12" s="165"/>
      <c r="C12" s="41">
        <v>40000</v>
      </c>
      <c r="D12" s="37"/>
      <c r="E12" s="41">
        <v>33473931750</v>
      </c>
      <c r="F12" s="37"/>
      <c r="G12" s="41">
        <v>32405872500</v>
      </c>
      <c r="H12" s="37"/>
      <c r="I12" s="42">
        <f t="shared" si="0"/>
        <v>1068059250</v>
      </c>
      <c r="J12" s="37"/>
      <c r="K12" s="41">
        <v>40000</v>
      </c>
      <c r="L12" s="37"/>
      <c r="M12" s="41">
        <v>33473931750</v>
      </c>
      <c r="N12" s="37"/>
      <c r="O12" s="41">
        <v>32405872500</v>
      </c>
      <c r="P12" s="37"/>
      <c r="Q12" s="41">
        <f>M12-O12</f>
        <v>1068059250</v>
      </c>
      <c r="R12" s="41"/>
    </row>
    <row r="13" spans="1:20" ht="30" customHeight="1">
      <c r="A13" s="40" t="s">
        <v>54</v>
      </c>
      <c r="B13" s="37"/>
      <c r="C13" s="41">
        <v>120000</v>
      </c>
      <c r="D13" s="37"/>
      <c r="E13" s="41">
        <v>111135852975</v>
      </c>
      <c r="F13" s="37"/>
      <c r="G13" s="41">
        <v>111135852975</v>
      </c>
      <c r="H13" s="37"/>
      <c r="I13" s="42">
        <f t="shared" si="0"/>
        <v>0</v>
      </c>
      <c r="J13" s="37"/>
      <c r="K13" s="41">
        <v>120000</v>
      </c>
      <c r="L13" s="37"/>
      <c r="M13" s="41">
        <v>111135852975</v>
      </c>
      <c r="N13" s="37"/>
      <c r="O13" s="41">
        <v>103761399780</v>
      </c>
      <c r="P13" s="37"/>
      <c r="Q13" s="194">
        <f t="shared" si="1"/>
        <v>7374453195</v>
      </c>
      <c r="R13" s="194"/>
    </row>
    <row r="14" spans="1:20" s="65" customFormat="1" ht="30" customHeight="1" thickBot="1">
      <c r="A14" s="116" t="s">
        <v>12</v>
      </c>
      <c r="B14" s="31"/>
      <c r="C14" s="62">
        <f>SUM(C7:C13)</f>
        <v>1422426</v>
      </c>
      <c r="D14" s="31"/>
      <c r="E14" s="62">
        <f>SUM(E7:E13)</f>
        <v>404345345596</v>
      </c>
      <c r="F14" s="31"/>
      <c r="G14" s="62">
        <f>SUM(G7:G13)</f>
        <v>408108178430</v>
      </c>
      <c r="H14" s="31"/>
      <c r="I14" s="145">
        <f>SUM(I7:I13)</f>
        <v>-3762832834</v>
      </c>
      <c r="J14" s="31"/>
      <c r="K14" s="62">
        <f>SUM(K7:K13)</f>
        <v>1422426</v>
      </c>
      <c r="L14" s="31"/>
      <c r="M14" s="62">
        <f>SUM(M7:M13)</f>
        <v>404345345596</v>
      </c>
      <c r="N14" s="31"/>
      <c r="O14" s="62">
        <f>SUM(O7:O13)</f>
        <v>396060296326</v>
      </c>
      <c r="P14" s="31"/>
      <c r="Q14" s="193">
        <f>SUM(Q7:R13)</f>
        <v>8285049270</v>
      </c>
      <c r="R14" s="193"/>
      <c r="S14" s="64"/>
      <c r="T14" s="64"/>
    </row>
  </sheetData>
  <mergeCells count="16">
    <mergeCell ref="A1:Q1"/>
    <mergeCell ref="A2:R2"/>
    <mergeCell ref="A3:R3"/>
    <mergeCell ref="A5:A6"/>
    <mergeCell ref="C5:I5"/>
    <mergeCell ref="K5:R5"/>
    <mergeCell ref="Q6:R6"/>
    <mergeCell ref="A4:R4"/>
    <mergeCell ref="A8:B8"/>
    <mergeCell ref="A12:B12"/>
    <mergeCell ref="Q14:R14"/>
    <mergeCell ref="Q13:R13"/>
    <mergeCell ref="Q7:R7"/>
    <mergeCell ref="Q9:R9"/>
    <mergeCell ref="Q10:R10"/>
    <mergeCell ref="Q11:R11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A11"/>
  <sheetViews>
    <sheetView rightToLeft="1" view="pageBreakPreview" zoomScaleNormal="100" zoomScaleSheetLayoutView="100" workbookViewId="0">
      <selection activeCell="U10" sqref="U10"/>
    </sheetView>
  </sheetViews>
  <sheetFormatPr defaultRowHeight="30" customHeight="1"/>
  <cols>
    <col min="1" max="1" width="6.140625" style="17" customWidth="1"/>
    <col min="2" max="2" width="2.5703125" style="17" customWidth="1"/>
    <col min="3" max="3" width="23.42578125" style="17" customWidth="1"/>
    <col min="4" max="4" width="1.28515625" style="17" customWidth="1"/>
    <col min="5" max="5" width="11.7109375" style="17" customWidth="1"/>
    <col min="6" max="6" width="1.28515625" style="17" customWidth="1"/>
    <col min="7" max="7" width="15.5703125" style="17" customWidth="1"/>
    <col min="8" max="8" width="1.28515625" style="17" customWidth="1"/>
    <col min="9" max="9" width="15.5703125" style="17" customWidth="1"/>
    <col min="10" max="10" width="1.28515625" style="17" customWidth="1"/>
    <col min="11" max="11" width="14.28515625" style="17" customWidth="1"/>
    <col min="12" max="12" width="1.28515625" style="17" customWidth="1"/>
    <col min="13" max="13" width="14.28515625" style="17" customWidth="1"/>
    <col min="14" max="14" width="1.28515625" style="17" customWidth="1"/>
    <col min="15" max="15" width="14.28515625" style="17" customWidth="1"/>
    <col min="16" max="16" width="1.28515625" style="17" customWidth="1"/>
    <col min="17" max="17" width="14.28515625" style="17" customWidth="1"/>
    <col min="18" max="18" width="1.28515625" style="17" customWidth="1"/>
    <col min="19" max="19" width="15.5703125" style="17" customWidth="1"/>
    <col min="20" max="20" width="1.28515625" style="17" customWidth="1"/>
    <col min="21" max="21" width="15.5703125" style="17" customWidth="1"/>
    <col min="22" max="22" width="1.28515625" style="17" customWidth="1"/>
    <col min="23" max="23" width="14.28515625" style="17" customWidth="1"/>
    <col min="24" max="24" width="1.28515625" style="17" customWidth="1"/>
    <col min="25" max="25" width="16.85546875" style="17" customWidth="1"/>
    <col min="26" max="26" width="1.28515625" style="17" customWidth="1"/>
    <col min="27" max="27" width="15.5703125" style="17" customWidth="1"/>
    <col min="28" max="28" width="0.28515625" customWidth="1"/>
  </cols>
  <sheetData>
    <row r="1" spans="1:27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 spans="1:27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</row>
    <row r="3" spans="1:27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</row>
    <row r="4" spans="1:27" ht="30" customHeight="1">
      <c r="A4" s="164" t="s">
        <v>134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</row>
    <row r="5" spans="1:27" ht="30" customHeight="1">
      <c r="A5" s="164" t="s">
        <v>135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</row>
    <row r="6" spans="1:27" ht="30" customHeight="1">
      <c r="E6" s="158" t="s">
        <v>164</v>
      </c>
      <c r="F6" s="158"/>
      <c r="G6" s="158"/>
      <c r="H6" s="158"/>
      <c r="I6" s="158"/>
      <c r="K6" s="158" t="s">
        <v>2</v>
      </c>
      <c r="L6" s="158"/>
      <c r="M6" s="158"/>
      <c r="N6" s="158"/>
      <c r="O6" s="158"/>
      <c r="P6" s="158"/>
      <c r="Q6" s="158"/>
      <c r="S6" s="158" t="s">
        <v>175</v>
      </c>
      <c r="T6" s="158"/>
      <c r="U6" s="158"/>
      <c r="V6" s="158"/>
      <c r="W6" s="158"/>
      <c r="X6" s="158"/>
      <c r="Y6" s="158"/>
      <c r="Z6" s="158"/>
      <c r="AA6" s="158"/>
    </row>
    <row r="7" spans="1:27" ht="30" customHeight="1">
      <c r="A7" s="157" t="s">
        <v>5</v>
      </c>
      <c r="B7" s="157"/>
      <c r="C7" s="157"/>
      <c r="E7" s="160" t="s">
        <v>6</v>
      </c>
      <c r="F7" s="18"/>
      <c r="G7" s="160" t="s">
        <v>7</v>
      </c>
      <c r="H7" s="18"/>
      <c r="I7" s="160" t="s">
        <v>8</v>
      </c>
      <c r="K7" s="159" t="s">
        <v>3</v>
      </c>
      <c r="L7" s="159"/>
      <c r="M7" s="159"/>
      <c r="N7" s="18"/>
      <c r="O7" s="159" t="s">
        <v>4</v>
      </c>
      <c r="P7" s="159"/>
      <c r="Q7" s="159"/>
      <c r="S7" s="160" t="s">
        <v>6</v>
      </c>
      <c r="T7" s="18"/>
      <c r="U7" s="160" t="s">
        <v>10</v>
      </c>
      <c r="V7" s="18"/>
      <c r="W7" s="160" t="s">
        <v>7</v>
      </c>
      <c r="X7" s="18"/>
      <c r="Y7" s="160" t="s">
        <v>8</v>
      </c>
      <c r="Z7" s="18"/>
      <c r="AA7" s="162" t="s">
        <v>11</v>
      </c>
    </row>
    <row r="8" spans="1:27" ht="30" customHeight="1">
      <c r="A8" s="161"/>
      <c r="B8" s="161"/>
      <c r="C8" s="161"/>
      <c r="E8" s="161"/>
      <c r="G8" s="161"/>
      <c r="I8" s="161"/>
      <c r="K8" s="2" t="s">
        <v>6</v>
      </c>
      <c r="L8" s="18"/>
      <c r="M8" s="2" t="s">
        <v>7</v>
      </c>
      <c r="O8" s="2" t="s">
        <v>6</v>
      </c>
      <c r="P8" s="18"/>
      <c r="Q8" s="2" t="s">
        <v>9</v>
      </c>
      <c r="S8" s="161"/>
      <c r="U8" s="161"/>
      <c r="W8" s="161"/>
      <c r="Y8" s="161"/>
      <c r="AA8" s="163"/>
    </row>
    <row r="9" spans="1:27" s="71" customFormat="1" ht="30" customHeight="1">
      <c r="A9" s="165"/>
      <c r="B9" s="165"/>
      <c r="C9" s="165"/>
      <c r="D9" s="74">
        <v>30350</v>
      </c>
      <c r="E9" s="48">
        <v>0</v>
      </c>
      <c r="F9" s="87"/>
      <c r="G9" s="48">
        <v>0</v>
      </c>
      <c r="H9" s="87"/>
      <c r="I9" s="48">
        <v>0</v>
      </c>
      <c r="J9" s="87"/>
      <c r="K9" s="48">
        <v>0</v>
      </c>
      <c r="L9" s="87"/>
      <c r="M9" s="48">
        <v>0</v>
      </c>
      <c r="N9" s="87"/>
      <c r="O9" s="77">
        <v>0</v>
      </c>
      <c r="P9" s="87"/>
      <c r="Q9" s="48">
        <v>0</v>
      </c>
      <c r="R9" s="87"/>
      <c r="S9" s="48">
        <v>0</v>
      </c>
      <c r="T9" s="87"/>
      <c r="U9" s="28">
        <v>0</v>
      </c>
      <c r="V9" s="87"/>
      <c r="W9" s="48">
        <v>0</v>
      </c>
      <c r="X9" s="87"/>
      <c r="Y9" s="48">
        <v>0</v>
      </c>
      <c r="Z9" s="87"/>
      <c r="AA9" s="72">
        <v>0</v>
      </c>
    </row>
    <row r="10" spans="1:27" s="76" customFormat="1" ht="30" customHeight="1" thickBot="1">
      <c r="A10" s="157" t="s">
        <v>12</v>
      </c>
      <c r="B10" s="157"/>
      <c r="C10" s="157"/>
      <c r="D10" s="88"/>
      <c r="E10" s="66">
        <f>SUM(E9)</f>
        <v>0</v>
      </c>
      <c r="F10" s="88"/>
      <c r="G10" s="66">
        <f>SUM(G9)</f>
        <v>0</v>
      </c>
      <c r="H10" s="88"/>
      <c r="I10" s="66">
        <f>SUM(I9)</f>
        <v>0</v>
      </c>
      <c r="J10" s="88"/>
      <c r="K10" s="66">
        <f>SUM(K9)</f>
        <v>0</v>
      </c>
      <c r="L10" s="88"/>
      <c r="M10" s="66">
        <f>SUM(M9)</f>
        <v>0</v>
      </c>
      <c r="N10" s="88"/>
      <c r="O10" s="136">
        <v>0</v>
      </c>
      <c r="P10" s="88"/>
      <c r="Q10" s="66">
        <f>SUM(Q9)</f>
        <v>0</v>
      </c>
      <c r="R10" s="88"/>
      <c r="S10" s="66">
        <v>0</v>
      </c>
      <c r="T10" s="88"/>
      <c r="U10" s="68"/>
      <c r="V10" s="88"/>
      <c r="W10" s="66">
        <f>SUM(W9)</f>
        <v>0</v>
      </c>
      <c r="X10" s="88"/>
      <c r="Y10" s="66">
        <f>SUM(Y9)</f>
        <v>0</v>
      </c>
      <c r="Z10" s="88"/>
      <c r="AA10" s="75">
        <v>0</v>
      </c>
    </row>
    <row r="11" spans="1:27" ht="30" customHeight="1" thickTop="1"/>
  </sheetData>
  <mergeCells count="21">
    <mergeCell ref="A1:AA1"/>
    <mergeCell ref="A2:AA2"/>
    <mergeCell ref="A3:AA3"/>
    <mergeCell ref="A4:AA4"/>
    <mergeCell ref="A9:C9"/>
    <mergeCell ref="A5:AA5"/>
    <mergeCell ref="A10:C10"/>
    <mergeCell ref="E6:I6"/>
    <mergeCell ref="K6:Q6"/>
    <mergeCell ref="S6:AA6"/>
    <mergeCell ref="K7:M7"/>
    <mergeCell ref="O7:Q7"/>
    <mergeCell ref="S7:S8"/>
    <mergeCell ref="U7:U8"/>
    <mergeCell ref="W7:W8"/>
    <mergeCell ref="Y7:Y8"/>
    <mergeCell ref="AA7:AA8"/>
    <mergeCell ref="A7:C8"/>
    <mergeCell ref="E7:E8"/>
    <mergeCell ref="G7:G8"/>
    <mergeCell ref="I7:I8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W15"/>
  <sheetViews>
    <sheetView rightToLeft="1" view="pageBreakPreview" zoomScaleNormal="100" zoomScaleSheetLayoutView="100" workbookViewId="0">
      <selection activeCell="A12" sqref="A12:AV12"/>
    </sheetView>
  </sheetViews>
  <sheetFormatPr defaultRowHeight="30" customHeight="1"/>
  <cols>
    <col min="1" max="1" width="13" style="14" customWidth="1"/>
    <col min="2" max="2" width="1.28515625" style="14" customWidth="1"/>
    <col min="3" max="3" width="13" style="14" customWidth="1"/>
    <col min="4" max="4" width="1.28515625" style="14" customWidth="1"/>
    <col min="5" max="5" width="10.5703125" style="14" bestFit="1" customWidth="1"/>
    <col min="6" max="6" width="1.28515625" style="14" customWidth="1"/>
    <col min="7" max="7" width="15.5703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140625" style="14" customWidth="1"/>
    <col min="12" max="12" width="1.28515625" style="14" customWidth="1"/>
    <col min="13" max="13" width="2.5703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16.28515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9.140625" style="14" customWidth="1"/>
    <col min="42" max="42" width="1.28515625" style="14" customWidth="1"/>
    <col min="43" max="43" width="2.570312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3" style="14" customWidth="1"/>
    <col min="49" max="49" width="7.7109375" style="15" customWidth="1"/>
    <col min="50" max="50" width="0.28515625" customWidth="1"/>
  </cols>
  <sheetData>
    <row r="1" spans="1:4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69"/>
    </row>
    <row r="2" spans="1:49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69"/>
    </row>
    <row r="3" spans="1:4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69"/>
    </row>
    <row r="4" spans="1:49" ht="30" customHeight="1">
      <c r="A4" s="164" t="s">
        <v>210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54"/>
    </row>
    <row r="5" spans="1:49" s="71" customFormat="1" ht="30" customHeight="1">
      <c r="A5" s="157" t="s">
        <v>13</v>
      </c>
      <c r="B5" s="157"/>
      <c r="C5" s="157"/>
      <c r="D5" s="157"/>
      <c r="E5" s="157"/>
      <c r="F5" s="157"/>
      <c r="G5" s="157"/>
      <c r="H5" s="26"/>
      <c r="I5" s="158" t="s">
        <v>164</v>
      </c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26"/>
      <c r="AC5" s="158" t="s">
        <v>175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26"/>
      <c r="AU5" s="26"/>
      <c r="AV5" s="26"/>
      <c r="AW5" s="26"/>
    </row>
    <row r="6" spans="1:49" s="71" customFormat="1" ht="30" customHeight="1">
      <c r="A6" s="166"/>
      <c r="B6" s="166"/>
      <c r="C6" s="166"/>
      <c r="D6" s="166"/>
      <c r="E6" s="166"/>
      <c r="F6" s="166"/>
      <c r="G6" s="166"/>
      <c r="H6" s="26"/>
      <c r="I6" s="158" t="s">
        <v>14</v>
      </c>
      <c r="J6" s="158"/>
      <c r="K6" s="158"/>
      <c r="L6" s="26"/>
      <c r="M6" s="158" t="s">
        <v>15</v>
      </c>
      <c r="N6" s="158"/>
      <c r="O6" s="158"/>
      <c r="P6" s="26"/>
      <c r="Q6" s="158" t="s">
        <v>16</v>
      </c>
      <c r="R6" s="158"/>
      <c r="S6" s="158"/>
      <c r="T6" s="158"/>
      <c r="U6" s="158"/>
      <c r="V6" s="26"/>
      <c r="W6" s="158" t="s">
        <v>17</v>
      </c>
      <c r="X6" s="158"/>
      <c r="Y6" s="158"/>
      <c r="Z6" s="158"/>
      <c r="AA6" s="158"/>
      <c r="AB6" s="26"/>
      <c r="AC6" s="158" t="s">
        <v>14</v>
      </c>
      <c r="AD6" s="158"/>
      <c r="AE6" s="158"/>
      <c r="AF6" s="158"/>
      <c r="AG6" s="158"/>
      <c r="AH6" s="26"/>
      <c r="AI6" s="158" t="s">
        <v>15</v>
      </c>
      <c r="AJ6" s="158"/>
      <c r="AK6" s="158"/>
      <c r="AL6" s="26"/>
      <c r="AM6" s="158" t="s">
        <v>16</v>
      </c>
      <c r="AN6" s="158"/>
      <c r="AO6" s="158"/>
      <c r="AP6" s="26"/>
      <c r="AQ6" s="158" t="s">
        <v>17</v>
      </c>
      <c r="AR6" s="158"/>
      <c r="AS6" s="158"/>
      <c r="AT6" s="26"/>
      <c r="AU6" s="26"/>
      <c r="AV6" s="26"/>
      <c r="AW6" s="26"/>
    </row>
    <row r="7" spans="1:49" ht="30" customHeight="1">
      <c r="A7" s="167"/>
      <c r="B7" s="167"/>
      <c r="C7" s="167"/>
      <c r="D7" s="167"/>
      <c r="E7" s="167"/>
      <c r="F7" s="167"/>
      <c r="G7" s="167"/>
      <c r="I7" s="160"/>
      <c r="J7" s="160"/>
      <c r="K7" s="160"/>
      <c r="M7" s="160"/>
      <c r="N7" s="160"/>
      <c r="O7" s="160"/>
      <c r="Q7" s="160"/>
      <c r="R7" s="160"/>
      <c r="S7" s="160"/>
      <c r="T7" s="160"/>
      <c r="U7" s="160"/>
      <c r="W7" s="160"/>
      <c r="X7" s="160"/>
      <c r="Y7" s="160"/>
      <c r="Z7" s="160"/>
      <c r="AA7" s="160"/>
      <c r="AC7" s="160"/>
      <c r="AD7" s="160"/>
      <c r="AE7" s="160"/>
      <c r="AF7" s="160"/>
      <c r="AG7" s="160"/>
      <c r="AI7" s="160"/>
      <c r="AJ7" s="160"/>
      <c r="AK7" s="160"/>
      <c r="AM7" s="160"/>
      <c r="AN7" s="160"/>
      <c r="AO7" s="160"/>
      <c r="AQ7" s="160"/>
      <c r="AR7" s="160"/>
      <c r="AS7" s="160"/>
    </row>
    <row r="8" spans="1:49" ht="30" customHeight="1">
      <c r="A8" s="164" t="s">
        <v>211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54"/>
    </row>
    <row r="9" spans="1:49" s="71" customFormat="1" ht="30" customHeight="1">
      <c r="A9" s="157" t="s">
        <v>13</v>
      </c>
      <c r="B9" s="26"/>
      <c r="C9" s="158" t="s">
        <v>164</v>
      </c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26"/>
      <c r="Y9" s="158" t="s">
        <v>175</v>
      </c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26"/>
    </row>
    <row r="10" spans="1:49" s="71" customFormat="1" ht="30" customHeight="1">
      <c r="A10" s="161"/>
      <c r="B10" s="26"/>
      <c r="C10" s="2" t="s">
        <v>18</v>
      </c>
      <c r="D10" s="45"/>
      <c r="E10" s="2" t="s">
        <v>19</v>
      </c>
      <c r="F10" s="45"/>
      <c r="G10" s="159" t="s">
        <v>20</v>
      </c>
      <c r="H10" s="159"/>
      <c r="I10" s="159"/>
      <c r="J10" s="45"/>
      <c r="K10" s="159" t="s">
        <v>21</v>
      </c>
      <c r="L10" s="159"/>
      <c r="M10" s="159"/>
      <c r="N10" s="45"/>
      <c r="O10" s="159" t="s">
        <v>15</v>
      </c>
      <c r="P10" s="159"/>
      <c r="Q10" s="159"/>
      <c r="R10" s="45"/>
      <c r="S10" s="159" t="s">
        <v>16</v>
      </c>
      <c r="T10" s="159"/>
      <c r="U10" s="159"/>
      <c r="V10" s="159"/>
      <c r="W10" s="159"/>
      <c r="X10" s="26"/>
      <c r="Y10" s="159" t="s">
        <v>18</v>
      </c>
      <c r="Z10" s="159"/>
      <c r="AA10" s="159"/>
      <c r="AB10" s="159"/>
      <c r="AC10" s="159"/>
      <c r="AD10" s="45"/>
      <c r="AE10" s="159" t="s">
        <v>19</v>
      </c>
      <c r="AF10" s="159"/>
      <c r="AG10" s="159"/>
      <c r="AH10" s="159"/>
      <c r="AI10" s="159"/>
      <c r="AJ10" s="45"/>
      <c r="AK10" s="159" t="s">
        <v>20</v>
      </c>
      <c r="AL10" s="159"/>
      <c r="AM10" s="159"/>
      <c r="AN10" s="45"/>
      <c r="AO10" s="159" t="s">
        <v>21</v>
      </c>
      <c r="AP10" s="159"/>
      <c r="AQ10" s="159"/>
      <c r="AR10" s="45"/>
      <c r="AS10" s="159" t="s">
        <v>15</v>
      </c>
      <c r="AT10" s="159"/>
      <c r="AU10" s="45"/>
      <c r="AV10" s="2" t="s">
        <v>16</v>
      </c>
      <c r="AW10" s="26"/>
    </row>
    <row r="11" spans="1:49" s="69" customFormat="1" ht="30" customHeight="1">
      <c r="G11" s="160"/>
      <c r="H11" s="160"/>
      <c r="I11" s="160"/>
      <c r="K11" s="160"/>
      <c r="L11" s="160"/>
      <c r="M11" s="160"/>
      <c r="O11" s="160"/>
      <c r="P11" s="160"/>
      <c r="Q11" s="160"/>
      <c r="S11" s="160"/>
      <c r="T11" s="160"/>
      <c r="U11" s="160"/>
      <c r="V11" s="160"/>
      <c r="W11" s="160"/>
      <c r="Y11" s="160"/>
      <c r="Z11" s="160"/>
      <c r="AA11" s="160"/>
      <c r="AB11" s="160"/>
      <c r="AC11" s="160"/>
      <c r="AE11" s="160"/>
      <c r="AF11" s="160"/>
      <c r="AG11" s="160"/>
      <c r="AH11" s="160"/>
      <c r="AI11" s="160"/>
      <c r="AK11" s="160"/>
      <c r="AL11" s="160"/>
      <c r="AM11" s="160"/>
      <c r="AO11" s="160"/>
      <c r="AP11" s="160"/>
      <c r="AQ11" s="160"/>
      <c r="AS11" s="160"/>
      <c r="AT11" s="160"/>
    </row>
    <row r="12" spans="1:49" ht="30" customHeight="1">
      <c r="A12" s="164" t="s">
        <v>212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54"/>
    </row>
    <row r="13" spans="1:49" s="71" customFormat="1" ht="30" customHeight="1">
      <c r="A13" s="157" t="s">
        <v>13</v>
      </c>
      <c r="B13" s="26"/>
      <c r="C13" s="158" t="s">
        <v>164</v>
      </c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26"/>
      <c r="O13" s="158" t="s">
        <v>175</v>
      </c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</row>
    <row r="14" spans="1:49" s="71" customFormat="1" ht="30" customHeight="1">
      <c r="A14" s="161"/>
      <c r="B14" s="26"/>
      <c r="C14" s="2" t="s">
        <v>19</v>
      </c>
      <c r="D14" s="45"/>
      <c r="E14" s="2" t="s">
        <v>21</v>
      </c>
      <c r="F14" s="45"/>
      <c r="G14" s="159" t="s">
        <v>15</v>
      </c>
      <c r="H14" s="159"/>
      <c r="I14" s="159"/>
      <c r="J14" s="45"/>
      <c r="K14" s="159" t="s">
        <v>16</v>
      </c>
      <c r="L14" s="159"/>
      <c r="M14" s="159"/>
      <c r="N14" s="26"/>
      <c r="O14" s="159" t="s">
        <v>19</v>
      </c>
      <c r="P14" s="159"/>
      <c r="Q14" s="159"/>
      <c r="R14" s="159"/>
      <c r="S14" s="159"/>
      <c r="T14" s="45"/>
      <c r="U14" s="159" t="s">
        <v>21</v>
      </c>
      <c r="V14" s="159"/>
      <c r="W14" s="159"/>
      <c r="X14" s="159"/>
      <c r="Y14" s="159"/>
      <c r="Z14" s="45"/>
      <c r="AA14" s="159" t="s">
        <v>15</v>
      </c>
      <c r="AB14" s="159"/>
      <c r="AC14" s="159"/>
      <c r="AD14" s="159"/>
      <c r="AE14" s="159"/>
      <c r="AF14" s="45"/>
      <c r="AG14" s="159" t="s">
        <v>16</v>
      </c>
      <c r="AH14" s="159"/>
      <c r="AI14" s="159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</row>
    <row r="15" spans="1:49" ht="30" customHeight="1">
      <c r="A15" s="16"/>
      <c r="C15" s="16"/>
      <c r="E15" s="16"/>
      <c r="G15" s="168"/>
      <c r="H15" s="168"/>
      <c r="I15" s="168"/>
      <c r="K15" s="168"/>
      <c r="L15" s="168"/>
      <c r="M15" s="168"/>
      <c r="O15" s="168"/>
      <c r="P15" s="168"/>
      <c r="Q15" s="168"/>
      <c r="R15" s="168"/>
      <c r="S15" s="168"/>
      <c r="U15" s="168"/>
      <c r="V15" s="168"/>
      <c r="W15" s="168"/>
      <c r="X15" s="168"/>
      <c r="Y15" s="168"/>
      <c r="AA15" s="168"/>
      <c r="AB15" s="168"/>
      <c r="AC15" s="168"/>
      <c r="AD15" s="168"/>
      <c r="AE15" s="168"/>
      <c r="AG15" s="168"/>
      <c r="AH15" s="168"/>
      <c r="AI15" s="168"/>
    </row>
  </sheetData>
  <mergeCells count="62">
    <mergeCell ref="Q7:U7"/>
    <mergeCell ref="I5:AA5"/>
    <mergeCell ref="AC5:AS5"/>
    <mergeCell ref="AQ7:AS7"/>
    <mergeCell ref="AM7:AO7"/>
    <mergeCell ref="AI7:AK7"/>
    <mergeCell ref="AC7:AG7"/>
    <mergeCell ref="W7:AA7"/>
    <mergeCell ref="AM6:AO6"/>
    <mergeCell ref="AQ6:AS6"/>
    <mergeCell ref="I6:K6"/>
    <mergeCell ref="M6:O6"/>
    <mergeCell ref="Q6:U6"/>
    <mergeCell ref="W6:AA6"/>
    <mergeCell ref="U15:Y15"/>
    <mergeCell ref="AA15:AE15"/>
    <mergeCell ref="AG15:AI15"/>
    <mergeCell ref="M7:O7"/>
    <mergeCell ref="I7:K7"/>
    <mergeCell ref="C13:M13"/>
    <mergeCell ref="O13:AI13"/>
    <mergeCell ref="G14:I14"/>
    <mergeCell ref="K14:M14"/>
    <mergeCell ref="O14:S14"/>
    <mergeCell ref="U14:Y14"/>
    <mergeCell ref="AA14:AE14"/>
    <mergeCell ref="AG14:AI14"/>
    <mergeCell ref="C9:W9"/>
    <mergeCell ref="Y9:AV9"/>
    <mergeCell ref="G10:I10"/>
    <mergeCell ref="A13:A14"/>
    <mergeCell ref="A4:AV4"/>
    <mergeCell ref="A8:AV8"/>
    <mergeCell ref="A12:AV12"/>
    <mergeCell ref="G15:I15"/>
    <mergeCell ref="AS11:AT11"/>
    <mergeCell ref="AO11:AQ11"/>
    <mergeCell ref="AK11:AM11"/>
    <mergeCell ref="AE11:AI11"/>
    <mergeCell ref="Y11:AC11"/>
    <mergeCell ref="S11:W11"/>
    <mergeCell ref="G11:I11"/>
    <mergeCell ref="K11:M11"/>
    <mergeCell ref="O11:Q11"/>
    <mergeCell ref="K15:M15"/>
    <mergeCell ref="O15:S15"/>
    <mergeCell ref="A3:AV3"/>
    <mergeCell ref="A2:AV2"/>
    <mergeCell ref="A1:AV1"/>
    <mergeCell ref="A5:G6"/>
    <mergeCell ref="A9:A10"/>
    <mergeCell ref="A7:G7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C6:AG6"/>
    <mergeCell ref="AI6:AK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A16"/>
  <sheetViews>
    <sheetView rightToLeft="1" view="pageBreakPreview" zoomScaleNormal="100" zoomScaleSheetLayoutView="100" workbookViewId="0">
      <selection activeCell="A12" sqref="A12:B12"/>
    </sheetView>
  </sheetViews>
  <sheetFormatPr defaultRowHeight="30" customHeight="1"/>
  <cols>
    <col min="1" max="1" width="5.140625" style="37" customWidth="1"/>
    <col min="2" max="2" width="24.7109375" style="37" customWidth="1"/>
    <col min="3" max="3" width="1.28515625" style="37" customWidth="1"/>
    <col min="4" max="4" width="2.5703125" style="37" customWidth="1"/>
    <col min="5" max="5" width="10.42578125" style="37" customWidth="1"/>
    <col min="6" max="6" width="1.28515625" style="37" customWidth="1"/>
    <col min="7" max="7" width="16.85546875" style="37" customWidth="1"/>
    <col min="8" max="8" width="1.28515625" style="37" customWidth="1"/>
    <col min="9" max="9" width="19.7109375" style="37" customWidth="1"/>
    <col min="10" max="10" width="1.28515625" style="37" customWidth="1"/>
    <col min="11" max="11" width="13" style="37" customWidth="1"/>
    <col min="12" max="12" width="1.28515625" style="37" customWidth="1"/>
    <col min="13" max="13" width="16.85546875" style="37" customWidth="1"/>
    <col min="14" max="14" width="1.28515625" style="37" customWidth="1"/>
    <col min="15" max="15" width="13" style="42" customWidth="1"/>
    <col min="16" max="16" width="1.28515625" style="37" customWidth="1"/>
    <col min="17" max="17" width="16.7109375" style="37" bestFit="1" customWidth="1"/>
    <col min="18" max="18" width="1.28515625" style="37" customWidth="1"/>
    <col min="19" max="19" width="15.5703125" style="37" customWidth="1"/>
    <col min="20" max="20" width="1.28515625" style="37" customWidth="1"/>
    <col min="21" max="21" width="13.140625" style="37" customWidth="1"/>
    <col min="22" max="22" width="1.28515625" style="37" customWidth="1"/>
    <col min="23" max="23" width="17.140625" style="37" customWidth="1"/>
    <col min="24" max="24" width="1.28515625" style="37" customWidth="1"/>
    <col min="25" max="25" width="18" style="37" bestFit="1" customWidth="1"/>
    <col min="26" max="26" width="1.28515625" style="37" customWidth="1"/>
    <col min="27" max="27" width="11.7109375" style="37" customWidth="1"/>
    <col min="28" max="28" width="0.28515625" style="78" customWidth="1"/>
    <col min="29" max="16384" width="9.140625" style="78"/>
  </cols>
  <sheetData>
    <row r="1" spans="1:27" ht="30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</row>
    <row r="2" spans="1:27" ht="30" customHeight="1">
      <c r="A2" s="176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</row>
    <row r="3" spans="1:27" ht="30" customHeight="1">
      <c r="A3" s="176" t="s">
        <v>176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</row>
    <row r="4" spans="1:27" ht="30" customHeight="1">
      <c r="A4" s="183" t="s">
        <v>133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 ht="30" customHeight="1">
      <c r="E5" s="182" t="s">
        <v>164</v>
      </c>
      <c r="F5" s="182"/>
      <c r="G5" s="182"/>
      <c r="H5" s="182"/>
      <c r="I5" s="182"/>
      <c r="K5" s="182" t="s">
        <v>2</v>
      </c>
      <c r="L5" s="182"/>
      <c r="M5" s="182"/>
      <c r="N5" s="182"/>
      <c r="O5" s="182"/>
      <c r="P5" s="182"/>
      <c r="Q5" s="182"/>
      <c r="S5" s="182" t="s">
        <v>175</v>
      </c>
      <c r="T5" s="182"/>
      <c r="U5" s="182"/>
      <c r="V5" s="182"/>
      <c r="W5" s="182"/>
      <c r="X5" s="182"/>
      <c r="Y5" s="182"/>
      <c r="Z5" s="182"/>
      <c r="AA5" s="182"/>
    </row>
    <row r="6" spans="1:27" ht="30" customHeight="1">
      <c r="A6" s="176" t="s">
        <v>24</v>
      </c>
      <c r="B6" s="176"/>
      <c r="D6" s="176" t="s">
        <v>25</v>
      </c>
      <c r="E6" s="176"/>
      <c r="F6" s="79"/>
      <c r="G6" s="171" t="s">
        <v>7</v>
      </c>
      <c r="H6" s="79"/>
      <c r="I6" s="171" t="s">
        <v>8</v>
      </c>
      <c r="K6" s="179" t="s">
        <v>22</v>
      </c>
      <c r="L6" s="179"/>
      <c r="M6" s="179"/>
      <c r="N6" s="79"/>
      <c r="O6" s="179" t="s">
        <v>23</v>
      </c>
      <c r="P6" s="179"/>
      <c r="Q6" s="179"/>
      <c r="S6" s="171" t="s">
        <v>6</v>
      </c>
      <c r="T6" s="79"/>
      <c r="U6" s="169" t="s">
        <v>26</v>
      </c>
      <c r="V6" s="79"/>
      <c r="W6" s="171" t="s">
        <v>7</v>
      </c>
      <c r="X6" s="79"/>
      <c r="Y6" s="171" t="s">
        <v>8</v>
      </c>
      <c r="Z6" s="79"/>
      <c r="AA6" s="169" t="s">
        <v>11</v>
      </c>
    </row>
    <row r="7" spans="1:27" ht="30" customHeight="1">
      <c r="A7" s="172"/>
      <c r="B7" s="172"/>
      <c r="D7" s="172"/>
      <c r="E7" s="172"/>
      <c r="G7" s="172"/>
      <c r="I7" s="172"/>
      <c r="K7" s="80" t="s">
        <v>6</v>
      </c>
      <c r="L7" s="79"/>
      <c r="M7" s="80" t="s">
        <v>7</v>
      </c>
      <c r="O7" s="81" t="s">
        <v>6</v>
      </c>
      <c r="P7" s="79"/>
      <c r="Q7" s="80" t="s">
        <v>9</v>
      </c>
      <c r="S7" s="172"/>
      <c r="U7" s="170"/>
      <c r="W7" s="172"/>
      <c r="Y7" s="172"/>
      <c r="AA7" s="170"/>
    </row>
    <row r="8" spans="1:27" ht="30" customHeight="1">
      <c r="A8" s="180" t="s">
        <v>131</v>
      </c>
      <c r="B8" s="180"/>
      <c r="D8" s="181">
        <v>0</v>
      </c>
      <c r="E8" s="181"/>
      <c r="G8" s="38">
        <v>0</v>
      </c>
      <c r="I8" s="38">
        <v>0</v>
      </c>
      <c r="K8" s="38">
        <v>0</v>
      </c>
      <c r="M8" s="38">
        <v>0</v>
      </c>
      <c r="O8" s="39">
        <v>0</v>
      </c>
      <c r="Q8" s="38">
        <v>0</v>
      </c>
      <c r="S8" s="41">
        <f>D8+K8+O8</f>
        <v>0</v>
      </c>
      <c r="U8" s="38">
        <v>0</v>
      </c>
      <c r="W8" s="38">
        <v>0</v>
      </c>
      <c r="Y8" s="38">
        <v>0</v>
      </c>
      <c r="AA8" s="82">
        <v>0</v>
      </c>
    </row>
    <row r="9" spans="1:27" ht="30" customHeight="1">
      <c r="A9" s="165" t="s">
        <v>215</v>
      </c>
      <c r="B9" s="165"/>
      <c r="C9" s="26"/>
      <c r="D9" s="178">
        <v>475965</v>
      </c>
      <c r="E9" s="178"/>
      <c r="F9" s="26"/>
      <c r="G9" s="28">
        <v>14101885321</v>
      </c>
      <c r="H9" s="26"/>
      <c r="I9" s="28">
        <v>14236212526</v>
      </c>
      <c r="J9" s="26"/>
      <c r="K9" s="28">
        <v>75518</v>
      </c>
      <c r="L9" s="26"/>
      <c r="M9" s="28">
        <v>2307720772</v>
      </c>
      <c r="N9" s="26"/>
      <c r="O9" s="61">
        <v>-551483</v>
      </c>
      <c r="P9" s="26"/>
      <c r="Q9" s="28">
        <v>16737304753</v>
      </c>
      <c r="R9" s="26"/>
      <c r="S9" s="28">
        <f>D9+K9+O9</f>
        <v>0</v>
      </c>
      <c r="T9" s="26"/>
      <c r="U9" s="28">
        <v>0</v>
      </c>
      <c r="V9" s="26"/>
      <c r="W9" s="28">
        <v>0</v>
      </c>
      <c r="X9" s="26"/>
      <c r="Y9" s="28">
        <v>0</v>
      </c>
      <c r="Z9" s="26"/>
      <c r="AA9" s="47">
        <v>0</v>
      </c>
    </row>
    <row r="10" spans="1:27" ht="30" customHeight="1">
      <c r="A10" s="165" t="s">
        <v>130</v>
      </c>
      <c r="B10" s="165"/>
      <c r="C10" s="26"/>
      <c r="D10" s="178">
        <v>0</v>
      </c>
      <c r="E10" s="178"/>
      <c r="F10" s="26"/>
      <c r="G10" s="28">
        <v>0</v>
      </c>
      <c r="H10" s="26"/>
      <c r="I10" s="28">
        <v>0</v>
      </c>
      <c r="J10" s="26"/>
      <c r="K10" s="28">
        <v>0</v>
      </c>
      <c r="L10" s="26"/>
      <c r="M10" s="28">
        <v>0</v>
      </c>
      <c r="N10" s="26"/>
      <c r="O10" s="61">
        <v>0</v>
      </c>
      <c r="P10" s="26"/>
      <c r="Q10" s="28">
        <v>0</v>
      </c>
      <c r="R10" s="26"/>
      <c r="S10" s="28">
        <f t="shared" ref="S10:S11" si="0">D10+K10+O10</f>
        <v>0</v>
      </c>
      <c r="T10" s="26"/>
      <c r="U10" s="28">
        <v>0</v>
      </c>
      <c r="V10" s="26"/>
      <c r="W10" s="28">
        <v>0</v>
      </c>
      <c r="X10" s="26"/>
      <c r="Y10" s="28">
        <v>0</v>
      </c>
      <c r="Z10" s="26"/>
      <c r="AA10" s="47">
        <v>0</v>
      </c>
    </row>
    <row r="11" spans="1:27" ht="30" customHeight="1">
      <c r="A11" s="165" t="s">
        <v>132</v>
      </c>
      <c r="B11" s="165"/>
      <c r="C11" s="26"/>
      <c r="D11" s="178">
        <v>0</v>
      </c>
      <c r="E11" s="178"/>
      <c r="F11" s="26"/>
      <c r="G11" s="28">
        <v>0</v>
      </c>
      <c r="H11" s="26"/>
      <c r="I11" s="28">
        <v>0</v>
      </c>
      <c r="J11" s="26"/>
      <c r="K11" s="28">
        <v>0</v>
      </c>
      <c r="L11" s="26"/>
      <c r="M11" s="28">
        <v>0</v>
      </c>
      <c r="N11" s="26"/>
      <c r="O11" s="61">
        <v>0</v>
      </c>
      <c r="P11" s="26"/>
      <c r="Q11" s="28">
        <v>0</v>
      </c>
      <c r="R11" s="26"/>
      <c r="S11" s="28">
        <f t="shared" si="0"/>
        <v>0</v>
      </c>
      <c r="T11" s="26"/>
      <c r="U11" s="28">
        <v>0</v>
      </c>
      <c r="V11" s="26"/>
      <c r="W11" s="28">
        <v>0</v>
      </c>
      <c r="X11" s="26"/>
      <c r="Y11" s="28">
        <v>0</v>
      </c>
      <c r="Z11" s="26"/>
      <c r="AA11" s="47">
        <v>0</v>
      </c>
    </row>
    <row r="12" spans="1:27" ht="30" customHeight="1">
      <c r="A12" s="165" t="s">
        <v>216</v>
      </c>
      <c r="B12" s="165"/>
      <c r="C12" s="28"/>
      <c r="D12" s="174">
        <v>0</v>
      </c>
      <c r="E12" s="174"/>
      <c r="F12" s="26"/>
      <c r="G12" s="28">
        <v>0</v>
      </c>
      <c r="H12" s="26"/>
      <c r="I12" s="28">
        <v>0</v>
      </c>
      <c r="J12" s="26"/>
      <c r="K12" s="28">
        <v>1000000</v>
      </c>
      <c r="L12" s="26"/>
      <c r="M12" s="28">
        <v>10011600000</v>
      </c>
      <c r="N12" s="26"/>
      <c r="O12" s="28">
        <v>0</v>
      </c>
      <c r="P12" s="26"/>
      <c r="Q12" s="28">
        <v>0</v>
      </c>
      <c r="R12" s="26"/>
      <c r="S12" s="28">
        <v>1000000</v>
      </c>
      <c r="T12" s="26"/>
      <c r="U12" s="28">
        <v>10000</v>
      </c>
      <c r="V12" s="26"/>
      <c r="W12" s="28">
        <v>10011600000</v>
      </c>
      <c r="X12" s="26"/>
      <c r="Y12" s="61">
        <v>9988125000</v>
      </c>
      <c r="Z12" s="78"/>
      <c r="AA12" s="37">
        <v>1.71</v>
      </c>
    </row>
    <row r="13" spans="1:27" ht="30" customHeight="1">
      <c r="A13" s="165" t="s">
        <v>214</v>
      </c>
      <c r="B13" s="165"/>
      <c r="C13" s="26"/>
      <c r="D13" s="173">
        <v>1294420</v>
      </c>
      <c r="E13" s="173"/>
      <c r="F13" s="26"/>
      <c r="G13" s="48">
        <v>12924453990</v>
      </c>
      <c r="H13" s="26"/>
      <c r="I13" s="48">
        <v>12732310565</v>
      </c>
      <c r="J13" s="26"/>
      <c r="K13" s="48">
        <v>0</v>
      </c>
      <c r="L13" s="26"/>
      <c r="M13" s="48">
        <v>0</v>
      </c>
      <c r="N13" s="26"/>
      <c r="O13" s="175">
        <v>-1294420</v>
      </c>
      <c r="P13" s="175"/>
      <c r="Q13" s="48">
        <v>12946695928</v>
      </c>
      <c r="R13" s="26"/>
      <c r="S13" s="28">
        <v>0</v>
      </c>
      <c r="T13" s="26"/>
      <c r="U13" s="28">
        <v>0</v>
      </c>
      <c r="V13" s="26"/>
      <c r="W13" s="48">
        <v>0</v>
      </c>
      <c r="X13" s="26"/>
      <c r="Y13" s="48">
        <v>0</v>
      </c>
      <c r="Z13" s="26"/>
      <c r="AA13" s="72">
        <v>0</v>
      </c>
    </row>
    <row r="14" spans="1:27" s="86" customFormat="1" ht="30" customHeight="1" thickBot="1">
      <c r="A14" s="176" t="s">
        <v>12</v>
      </c>
      <c r="B14" s="176"/>
      <c r="C14" s="31"/>
      <c r="D14" s="177">
        <f>SUM(D8:E13)</f>
        <v>1770385</v>
      </c>
      <c r="E14" s="177"/>
      <c r="F14" s="31"/>
      <c r="G14" s="62">
        <f>SUM(G8:G13)</f>
        <v>27026339311</v>
      </c>
      <c r="H14" s="31"/>
      <c r="I14" s="62">
        <f>SUM(I8:I13)</f>
        <v>26968523091</v>
      </c>
      <c r="J14" s="31"/>
      <c r="K14" s="62">
        <f>SUM(K8:K13)</f>
        <v>1075518</v>
      </c>
      <c r="L14" s="31"/>
      <c r="M14" s="62">
        <f>SUM(M8:M13)</f>
        <v>12319320772</v>
      </c>
      <c r="N14" s="31"/>
      <c r="O14" s="63">
        <f>SUM(O8:O13)</f>
        <v>-1845903</v>
      </c>
      <c r="P14" s="31"/>
      <c r="Q14" s="62">
        <f>SUM(Q8:Q13)</f>
        <v>29684000681</v>
      </c>
      <c r="R14" s="31"/>
      <c r="S14" s="62">
        <f>SUM(S8:S13)</f>
        <v>1000000</v>
      </c>
      <c r="T14" s="31"/>
      <c r="U14" s="84"/>
      <c r="V14" s="31"/>
      <c r="W14" s="62">
        <f>SUM(W8:W13)</f>
        <v>10011600000</v>
      </c>
      <c r="X14" s="31"/>
      <c r="Y14" s="62">
        <f>SUM(Y8:Y13)</f>
        <v>9988125000</v>
      </c>
      <c r="Z14" s="31"/>
      <c r="AA14" s="85">
        <f>SUM(AA8:AA13)</f>
        <v>1.71</v>
      </c>
    </row>
    <row r="15" spans="1:27" ht="30" customHeight="1" thickTop="1"/>
    <row r="16" spans="1:27" ht="30" customHeight="1">
      <c r="Q16" s="41"/>
    </row>
  </sheetData>
  <mergeCells count="33">
    <mergeCell ref="A1:AA1"/>
    <mergeCell ref="A2:AA2"/>
    <mergeCell ref="A3:AA3"/>
    <mergeCell ref="E5:I5"/>
    <mergeCell ref="K5:Q5"/>
    <mergeCell ref="S5:AA5"/>
    <mergeCell ref="A4:AA4"/>
    <mergeCell ref="A14:B14"/>
    <mergeCell ref="D14:E14"/>
    <mergeCell ref="S6:S7"/>
    <mergeCell ref="A9:B9"/>
    <mergeCell ref="D9:E9"/>
    <mergeCell ref="A10:B10"/>
    <mergeCell ref="D10:E10"/>
    <mergeCell ref="A11:B11"/>
    <mergeCell ref="D11:E11"/>
    <mergeCell ref="K6:M6"/>
    <mergeCell ref="O6:Q6"/>
    <mergeCell ref="A8:B8"/>
    <mergeCell ref="D8:E8"/>
    <mergeCell ref="A6:B7"/>
    <mergeCell ref="D6:E7"/>
    <mergeCell ref="G6:G7"/>
    <mergeCell ref="U6:U7"/>
    <mergeCell ref="W6:W7"/>
    <mergeCell ref="Y6:Y7"/>
    <mergeCell ref="AA6:AA7"/>
    <mergeCell ref="A13:B13"/>
    <mergeCell ref="D13:E13"/>
    <mergeCell ref="I6:I7"/>
    <mergeCell ref="A12:B12"/>
    <mergeCell ref="D12:E12"/>
    <mergeCell ref="O13:P13"/>
  </mergeCells>
  <pageMargins left="0.39" right="0.39" top="0.39" bottom="0.39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M20"/>
  <sheetViews>
    <sheetView rightToLeft="1" view="pageBreakPreview" topLeftCell="A4" zoomScaleNormal="100" zoomScaleSheetLayoutView="100" workbookViewId="0">
      <selection activeCell="AF17" sqref="AF17"/>
    </sheetView>
  </sheetViews>
  <sheetFormatPr defaultRowHeight="30" customHeight="1"/>
  <cols>
    <col min="1" max="1" width="5.140625" style="5" customWidth="1"/>
    <col min="2" max="2" width="23.85546875" style="5" customWidth="1"/>
    <col min="3" max="3" width="1.28515625" style="5" customWidth="1"/>
    <col min="4" max="4" width="16.85546875" style="5" customWidth="1"/>
    <col min="5" max="5" width="1.28515625" style="5" customWidth="1"/>
    <col min="6" max="6" width="15.5703125" style="93" customWidth="1"/>
    <col min="7" max="7" width="0.5703125" style="34" customWidth="1"/>
    <col min="8" max="8" width="14" style="34" customWidth="1"/>
    <col min="9" max="9" width="1.28515625" style="34" customWidth="1"/>
    <col min="10" max="10" width="13" style="34" customWidth="1"/>
    <col min="11" max="11" width="1.28515625" style="34" customWidth="1"/>
    <col min="12" max="12" width="10" style="34" customWidth="1"/>
    <col min="13" max="13" width="1.28515625" style="34" customWidth="1"/>
    <col min="14" max="14" width="13" style="34" customWidth="1"/>
    <col min="15" max="15" width="1.28515625" style="34" customWidth="1"/>
    <col min="16" max="16" width="13" style="34" customWidth="1"/>
    <col min="17" max="17" width="1.28515625" style="34" customWidth="1"/>
    <col min="18" max="18" width="18.28515625" style="34" bestFit="1" customWidth="1"/>
    <col min="19" max="19" width="1.28515625" style="34" customWidth="1"/>
    <col min="20" max="20" width="17.42578125" style="34" customWidth="1"/>
    <col min="21" max="21" width="1.28515625" style="34" customWidth="1"/>
    <col min="22" max="22" width="13" style="34" customWidth="1"/>
    <col min="23" max="23" width="1.28515625" style="34" customWidth="1"/>
    <col min="24" max="24" width="17.7109375" style="34" customWidth="1"/>
    <col min="25" max="25" width="1.28515625" style="34" customWidth="1"/>
    <col min="26" max="26" width="13" style="42" customWidth="1"/>
    <col min="27" max="27" width="1.28515625" style="37" customWidth="1"/>
    <col min="28" max="28" width="16.42578125" style="37" customWidth="1"/>
    <col min="29" max="29" width="1.28515625" style="34" customWidth="1"/>
    <col min="30" max="30" width="15.5703125" style="34" customWidth="1"/>
    <col min="31" max="31" width="1.28515625" style="34" customWidth="1"/>
    <col min="32" max="32" width="15.5703125" style="34" customWidth="1"/>
    <col min="33" max="33" width="1.28515625" style="34" customWidth="1"/>
    <col min="34" max="34" width="19.42578125" style="34" bestFit="1" customWidth="1"/>
    <col min="35" max="35" width="1.28515625" style="34" customWidth="1"/>
    <col min="36" max="36" width="19.28515625" style="34" customWidth="1"/>
    <col min="37" max="37" width="1.28515625" style="34" customWidth="1"/>
    <col min="38" max="38" width="14.28515625" style="34" customWidth="1"/>
    <col min="39" max="39" width="16" bestFit="1" customWidth="1"/>
  </cols>
  <sheetData>
    <row r="1" spans="1:3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</row>
    <row r="2" spans="1:39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</row>
    <row r="3" spans="1:3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</row>
    <row r="4" spans="1:39" ht="30" customHeight="1">
      <c r="A4" s="183" t="s">
        <v>136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</row>
    <row r="5" spans="1:39" s="5" customFormat="1" ht="30" customHeight="1">
      <c r="A5" s="22"/>
      <c r="B5" s="22"/>
      <c r="C5" s="22"/>
      <c r="D5" s="22"/>
      <c r="E5" s="22"/>
      <c r="F5" s="31"/>
      <c r="G5" s="31"/>
      <c r="H5" s="31"/>
      <c r="I5" s="31"/>
      <c r="J5" s="31"/>
      <c r="K5" s="31"/>
      <c r="L5" s="31"/>
      <c r="M5" s="31"/>
      <c r="N5" s="31"/>
      <c r="O5" s="31"/>
      <c r="P5" s="182" t="s">
        <v>164</v>
      </c>
      <c r="Q5" s="182"/>
      <c r="R5" s="182"/>
      <c r="S5" s="182"/>
      <c r="T5" s="182"/>
      <c r="U5" s="34"/>
      <c r="V5" s="182" t="s">
        <v>2</v>
      </c>
      <c r="W5" s="182"/>
      <c r="X5" s="182"/>
      <c r="Y5" s="182"/>
      <c r="Z5" s="182"/>
      <c r="AA5" s="182"/>
      <c r="AB5" s="182"/>
      <c r="AC5" s="34"/>
      <c r="AD5" s="158" t="s">
        <v>175</v>
      </c>
      <c r="AE5" s="158"/>
      <c r="AF5" s="158"/>
      <c r="AG5" s="158"/>
      <c r="AH5" s="158"/>
      <c r="AI5" s="158"/>
      <c r="AJ5" s="158"/>
      <c r="AK5" s="158"/>
      <c r="AL5" s="158"/>
    </row>
    <row r="6" spans="1:39" s="5" customFormat="1" ht="21.75" customHeight="1">
      <c r="A6" s="157" t="s">
        <v>27</v>
      </c>
      <c r="B6" s="157"/>
      <c r="D6" s="186" t="s">
        <v>28</v>
      </c>
      <c r="F6" s="184" t="s">
        <v>29</v>
      </c>
      <c r="G6" s="34"/>
      <c r="H6" s="184" t="s">
        <v>30</v>
      </c>
      <c r="I6" s="34"/>
      <c r="J6" s="184" t="s">
        <v>31</v>
      </c>
      <c r="K6" s="34"/>
      <c r="L6" s="184" t="s">
        <v>32</v>
      </c>
      <c r="M6" s="34"/>
      <c r="N6" s="176" t="s">
        <v>17</v>
      </c>
      <c r="O6" s="34"/>
      <c r="P6" s="171" t="s">
        <v>6</v>
      </c>
      <c r="Q6" s="36"/>
      <c r="R6" s="171" t="s">
        <v>7</v>
      </c>
      <c r="S6" s="36"/>
      <c r="T6" s="171" t="s">
        <v>8</v>
      </c>
      <c r="U6" s="34"/>
      <c r="V6" s="179" t="s">
        <v>3</v>
      </c>
      <c r="W6" s="179"/>
      <c r="X6" s="179"/>
      <c r="Y6" s="36"/>
      <c r="Z6" s="179" t="s">
        <v>4</v>
      </c>
      <c r="AA6" s="179"/>
      <c r="AB6" s="179"/>
      <c r="AC6" s="34"/>
      <c r="AD6" s="171" t="s">
        <v>6</v>
      </c>
      <c r="AE6" s="36"/>
      <c r="AF6" s="171" t="s">
        <v>10</v>
      </c>
      <c r="AG6" s="36"/>
      <c r="AH6" s="171" t="s">
        <v>7</v>
      </c>
      <c r="AI6" s="36"/>
      <c r="AJ6" s="171" t="s">
        <v>8</v>
      </c>
      <c r="AK6" s="36"/>
      <c r="AL6" s="169" t="s">
        <v>11</v>
      </c>
    </row>
    <row r="7" spans="1:39" s="5" customFormat="1" ht="22.5" customHeight="1">
      <c r="A7" s="161"/>
      <c r="B7" s="161"/>
      <c r="D7" s="163"/>
      <c r="F7" s="170"/>
      <c r="G7" s="34"/>
      <c r="H7" s="170"/>
      <c r="I7" s="34"/>
      <c r="J7" s="170"/>
      <c r="K7" s="34"/>
      <c r="L7" s="170"/>
      <c r="M7" s="34"/>
      <c r="N7" s="172"/>
      <c r="O7" s="34"/>
      <c r="P7" s="172"/>
      <c r="Q7" s="34"/>
      <c r="R7" s="172"/>
      <c r="S7" s="34"/>
      <c r="T7" s="172"/>
      <c r="U7" s="34"/>
      <c r="V7" s="80" t="s">
        <v>6</v>
      </c>
      <c r="W7" s="36"/>
      <c r="X7" s="80" t="s">
        <v>7</v>
      </c>
      <c r="Y7" s="34"/>
      <c r="Z7" s="81" t="s">
        <v>6</v>
      </c>
      <c r="AA7" s="79"/>
      <c r="AB7" s="80" t="s">
        <v>9</v>
      </c>
      <c r="AC7" s="34"/>
      <c r="AD7" s="172"/>
      <c r="AE7" s="34"/>
      <c r="AF7" s="172"/>
      <c r="AG7" s="34"/>
      <c r="AH7" s="172"/>
      <c r="AI7" s="34"/>
      <c r="AJ7" s="172"/>
      <c r="AK7" s="34"/>
      <c r="AL7" s="170"/>
    </row>
    <row r="8" spans="1:39" s="5" customFormat="1" ht="30" customHeight="1">
      <c r="A8" s="185" t="s">
        <v>33</v>
      </c>
      <c r="B8" s="185"/>
      <c r="D8" s="45" t="s">
        <v>34</v>
      </c>
      <c r="F8" s="79" t="s">
        <v>34</v>
      </c>
      <c r="G8" s="34"/>
      <c r="H8" s="79" t="s">
        <v>35</v>
      </c>
      <c r="I8" s="34"/>
      <c r="J8" s="79" t="s">
        <v>36</v>
      </c>
      <c r="K8" s="34"/>
      <c r="L8" s="82">
        <v>0</v>
      </c>
      <c r="M8" s="34"/>
      <c r="N8" s="82">
        <v>0</v>
      </c>
      <c r="O8" s="34"/>
      <c r="P8" s="38">
        <v>64734</v>
      </c>
      <c r="Q8" s="34"/>
      <c r="R8" s="38">
        <v>39590220451</v>
      </c>
      <c r="S8" s="34"/>
      <c r="T8" s="38">
        <v>45465127262</v>
      </c>
      <c r="U8" s="34"/>
      <c r="V8" s="38">
        <v>0</v>
      </c>
      <c r="W8" s="34"/>
      <c r="X8" s="38">
        <v>0</v>
      </c>
      <c r="Y8" s="34"/>
      <c r="Z8" s="39">
        <v>-62888</v>
      </c>
      <c r="AA8" s="37"/>
      <c r="AB8" s="38">
        <v>45678441365</v>
      </c>
      <c r="AC8" s="34"/>
      <c r="AD8" s="41">
        <f>P8+Z8</f>
        <v>1846</v>
      </c>
      <c r="AE8" s="37"/>
      <c r="AF8" s="38">
        <v>727800</v>
      </c>
      <c r="AG8" s="37"/>
      <c r="AH8" s="38">
        <v>1128982404</v>
      </c>
      <c r="AI8" s="37"/>
      <c r="AJ8" s="38">
        <v>1343275287</v>
      </c>
      <c r="AK8" s="37"/>
      <c r="AL8" s="82">
        <v>0.23</v>
      </c>
      <c r="AM8" s="128"/>
    </row>
    <row r="9" spans="1:39" s="5" customFormat="1" ht="30" customHeight="1">
      <c r="A9" s="165" t="s">
        <v>37</v>
      </c>
      <c r="B9" s="165"/>
      <c r="D9" s="26" t="s">
        <v>34</v>
      </c>
      <c r="F9" s="37" t="s">
        <v>34</v>
      </c>
      <c r="G9" s="34"/>
      <c r="H9" s="37" t="s">
        <v>35</v>
      </c>
      <c r="I9" s="34"/>
      <c r="J9" s="37" t="s">
        <v>38</v>
      </c>
      <c r="K9" s="34"/>
      <c r="L9" s="83">
        <v>0</v>
      </c>
      <c r="M9" s="34"/>
      <c r="N9" s="83">
        <v>0</v>
      </c>
      <c r="O9" s="34"/>
      <c r="P9" s="92">
        <v>0</v>
      </c>
      <c r="Q9" s="34"/>
      <c r="R9" s="41">
        <v>0</v>
      </c>
      <c r="S9" s="34"/>
      <c r="T9" s="41">
        <v>0</v>
      </c>
      <c r="U9" s="34"/>
      <c r="V9" s="41">
        <v>0</v>
      </c>
      <c r="W9" s="34"/>
      <c r="X9" s="41">
        <v>0</v>
      </c>
      <c r="Y9" s="34"/>
      <c r="Z9" s="42">
        <v>0</v>
      </c>
      <c r="AA9" s="37"/>
      <c r="AB9" s="41">
        <v>0</v>
      </c>
      <c r="AC9" s="34"/>
      <c r="AD9" s="41">
        <v>0</v>
      </c>
      <c r="AE9" s="37"/>
      <c r="AF9" s="41">
        <v>0</v>
      </c>
      <c r="AG9" s="37"/>
      <c r="AH9" s="41">
        <v>0</v>
      </c>
      <c r="AI9" s="37"/>
      <c r="AJ9" s="41">
        <v>0</v>
      </c>
      <c r="AK9" s="37"/>
      <c r="AL9" s="83">
        <v>0</v>
      </c>
    </row>
    <row r="10" spans="1:39" s="5" customFormat="1" ht="30" customHeight="1">
      <c r="A10" s="165" t="s">
        <v>39</v>
      </c>
      <c r="B10" s="165"/>
      <c r="D10" s="26" t="s">
        <v>34</v>
      </c>
      <c r="F10" s="37" t="s">
        <v>34</v>
      </c>
      <c r="G10" s="34"/>
      <c r="H10" s="37" t="s">
        <v>40</v>
      </c>
      <c r="I10" s="34"/>
      <c r="J10" s="37" t="s">
        <v>41</v>
      </c>
      <c r="K10" s="34"/>
      <c r="L10" s="83">
        <v>0</v>
      </c>
      <c r="M10" s="34"/>
      <c r="N10" s="83">
        <v>0</v>
      </c>
      <c r="O10" s="34"/>
      <c r="P10" s="41">
        <v>44431</v>
      </c>
      <c r="Q10" s="34"/>
      <c r="R10" s="41">
        <v>29742194399</v>
      </c>
      <c r="S10" s="34"/>
      <c r="T10" s="28">
        <v>34478603684</v>
      </c>
      <c r="U10" s="34"/>
      <c r="V10" s="41">
        <v>0</v>
      </c>
      <c r="W10" s="34"/>
      <c r="X10" s="41">
        <v>0</v>
      </c>
      <c r="Y10" s="34"/>
      <c r="Z10" s="42">
        <v>-44431</v>
      </c>
      <c r="AA10" s="37"/>
      <c r="AB10" s="41">
        <v>35503566712</v>
      </c>
      <c r="AC10" s="34"/>
      <c r="AD10" s="41">
        <v>0</v>
      </c>
      <c r="AE10" s="37"/>
      <c r="AF10" s="41">
        <v>0</v>
      </c>
      <c r="AG10" s="37"/>
      <c r="AH10" s="41">
        <v>0</v>
      </c>
      <c r="AI10" s="37"/>
      <c r="AJ10" s="41">
        <v>0</v>
      </c>
      <c r="AK10" s="37"/>
      <c r="AL10" s="83">
        <v>0</v>
      </c>
    </row>
    <row r="11" spans="1:39" s="5" customFormat="1" ht="30" customHeight="1">
      <c r="A11" s="165" t="s">
        <v>42</v>
      </c>
      <c r="B11" s="165"/>
      <c r="D11" s="26" t="s">
        <v>34</v>
      </c>
      <c r="F11" s="37" t="s">
        <v>34</v>
      </c>
      <c r="G11" s="34"/>
      <c r="H11" s="37" t="s">
        <v>43</v>
      </c>
      <c r="I11" s="34"/>
      <c r="J11" s="37" t="s">
        <v>44</v>
      </c>
      <c r="K11" s="34"/>
      <c r="L11" s="83">
        <v>0</v>
      </c>
      <c r="M11" s="34"/>
      <c r="N11" s="83">
        <v>0</v>
      </c>
      <c r="O11" s="34"/>
      <c r="P11" s="92">
        <v>0</v>
      </c>
      <c r="Q11" s="34"/>
      <c r="R11" s="41">
        <v>0</v>
      </c>
      <c r="S11" s="34"/>
      <c r="T11" s="28">
        <v>0</v>
      </c>
      <c r="U11" s="34"/>
      <c r="V11" s="41">
        <v>0</v>
      </c>
      <c r="W11" s="34"/>
      <c r="X11" s="41">
        <v>0</v>
      </c>
      <c r="Y11" s="34"/>
      <c r="Z11" s="42">
        <v>0</v>
      </c>
      <c r="AA11" s="37"/>
      <c r="AB11" s="41">
        <v>0</v>
      </c>
      <c r="AC11" s="34"/>
      <c r="AD11" s="41">
        <f>P11+V11+Z11</f>
        <v>0</v>
      </c>
      <c r="AE11" s="37"/>
      <c r="AF11" s="41">
        <v>0</v>
      </c>
      <c r="AG11" s="37"/>
      <c r="AH11" s="41">
        <v>0</v>
      </c>
      <c r="AI11" s="37"/>
      <c r="AJ11" s="41">
        <v>0</v>
      </c>
      <c r="AK11" s="37"/>
      <c r="AL11" s="83">
        <v>0</v>
      </c>
    </row>
    <row r="12" spans="1:39" s="5" customFormat="1" ht="30" customHeight="1">
      <c r="A12" s="165" t="s">
        <v>45</v>
      </c>
      <c r="B12" s="165"/>
      <c r="D12" s="26" t="s">
        <v>34</v>
      </c>
      <c r="F12" s="37" t="s">
        <v>34</v>
      </c>
      <c r="G12" s="34"/>
      <c r="H12" s="37" t="s">
        <v>46</v>
      </c>
      <c r="I12" s="34"/>
      <c r="J12" s="37" t="s">
        <v>47</v>
      </c>
      <c r="K12" s="34"/>
      <c r="L12" s="83">
        <v>23</v>
      </c>
      <c r="M12" s="34"/>
      <c r="N12" s="83">
        <v>23</v>
      </c>
      <c r="O12" s="34"/>
      <c r="P12" s="41">
        <v>83000</v>
      </c>
      <c r="Q12" s="34"/>
      <c r="R12" s="41">
        <v>77482091083</v>
      </c>
      <c r="S12" s="34"/>
      <c r="T12" s="28">
        <v>78851973489</v>
      </c>
      <c r="U12" s="34"/>
      <c r="V12" s="41">
        <v>0</v>
      </c>
      <c r="W12" s="34"/>
      <c r="X12" s="41">
        <v>0</v>
      </c>
      <c r="Y12" s="34"/>
      <c r="Z12" s="42">
        <v>0</v>
      </c>
      <c r="AA12" s="37"/>
      <c r="AB12" s="41">
        <v>0</v>
      </c>
      <c r="AC12" s="34"/>
      <c r="AD12" s="41">
        <f>P12+V12</f>
        <v>83000</v>
      </c>
      <c r="AE12" s="37"/>
      <c r="AF12" s="41">
        <v>956055</v>
      </c>
      <c r="AG12" s="37"/>
      <c r="AH12" s="41">
        <v>77482091083</v>
      </c>
      <c r="AI12" s="37"/>
      <c r="AJ12" s="41">
        <v>83422646937</v>
      </c>
      <c r="AK12" s="37"/>
      <c r="AL12" s="83">
        <v>14.28</v>
      </c>
    </row>
    <row r="13" spans="1:39" s="5" customFormat="1" ht="30" customHeight="1">
      <c r="A13" s="165" t="s">
        <v>56</v>
      </c>
      <c r="B13" s="165"/>
      <c r="D13" s="26" t="s">
        <v>34</v>
      </c>
      <c r="F13" s="37" t="s">
        <v>34</v>
      </c>
      <c r="G13" s="34"/>
      <c r="H13" s="37" t="s">
        <v>57</v>
      </c>
      <c r="I13" s="34"/>
      <c r="J13" s="37" t="s">
        <v>58</v>
      </c>
      <c r="K13" s="34"/>
      <c r="L13" s="83">
        <v>23</v>
      </c>
      <c r="M13" s="34"/>
      <c r="N13" s="83">
        <v>23</v>
      </c>
      <c r="O13" s="34"/>
      <c r="P13" s="41">
        <v>100000</v>
      </c>
      <c r="Q13" s="34"/>
      <c r="R13" s="41">
        <v>100015625000</v>
      </c>
      <c r="S13" s="34"/>
      <c r="T13" s="28">
        <v>99981875000</v>
      </c>
      <c r="U13" s="34"/>
      <c r="V13" s="41">
        <v>0</v>
      </c>
      <c r="W13" s="37"/>
      <c r="X13" s="41">
        <v>0</v>
      </c>
      <c r="Y13" s="37"/>
      <c r="Z13" s="42">
        <v>0</v>
      </c>
      <c r="AA13" s="37"/>
      <c r="AB13" s="41">
        <v>0</v>
      </c>
      <c r="AC13" s="34"/>
      <c r="AD13" s="41">
        <f>P13+V13+Z13</f>
        <v>100000</v>
      </c>
      <c r="AE13" s="37"/>
      <c r="AF13" s="41">
        <v>1000000</v>
      </c>
      <c r="AG13" s="37"/>
      <c r="AH13" s="41">
        <v>100015625000</v>
      </c>
      <c r="AI13" s="37"/>
      <c r="AJ13" s="41">
        <v>104252899590</v>
      </c>
      <c r="AK13" s="37"/>
      <c r="AL13" s="83">
        <v>17.850000000000001</v>
      </c>
    </row>
    <row r="14" spans="1:39" s="5" customFormat="1" ht="30" customHeight="1">
      <c r="A14" s="165" t="s">
        <v>49</v>
      </c>
      <c r="B14" s="165"/>
      <c r="D14" s="26" t="s">
        <v>34</v>
      </c>
      <c r="F14" s="37" t="s">
        <v>34</v>
      </c>
      <c r="G14" s="34"/>
      <c r="H14" s="37" t="s">
        <v>50</v>
      </c>
      <c r="I14" s="34"/>
      <c r="J14" s="26" t="s">
        <v>173</v>
      </c>
      <c r="K14" s="34"/>
      <c r="L14" s="83">
        <v>20.5</v>
      </c>
      <c r="M14" s="34"/>
      <c r="N14" s="83">
        <v>20.5</v>
      </c>
      <c r="O14" s="34"/>
      <c r="P14" s="92">
        <v>0</v>
      </c>
      <c r="Q14" s="34"/>
      <c r="R14" s="41">
        <v>0</v>
      </c>
      <c r="S14" s="34"/>
      <c r="T14" s="28">
        <v>0</v>
      </c>
      <c r="U14" s="34"/>
      <c r="V14" s="41">
        <v>0</v>
      </c>
      <c r="W14" s="34"/>
      <c r="X14" s="41">
        <v>0</v>
      </c>
      <c r="Y14" s="34"/>
      <c r="Z14" s="42">
        <v>0</v>
      </c>
      <c r="AA14" s="37"/>
      <c r="AB14" s="41">
        <v>0</v>
      </c>
      <c r="AC14" s="34"/>
      <c r="AD14" s="41">
        <f t="shared" ref="AD14:AD17" si="0">P14+V14+Z14</f>
        <v>0</v>
      </c>
      <c r="AE14" s="37"/>
      <c r="AF14" s="41">
        <v>0</v>
      </c>
      <c r="AG14" s="37"/>
      <c r="AH14" s="41">
        <v>0</v>
      </c>
      <c r="AI14" s="37"/>
      <c r="AJ14" s="41">
        <v>0</v>
      </c>
      <c r="AK14" s="37"/>
      <c r="AL14" s="83">
        <v>0</v>
      </c>
    </row>
    <row r="15" spans="1:39" s="5" customFormat="1" ht="30" customHeight="1">
      <c r="A15" s="165" t="s">
        <v>51</v>
      </c>
      <c r="B15" s="165"/>
      <c r="D15" s="26" t="s">
        <v>34</v>
      </c>
      <c r="F15" s="37" t="s">
        <v>34</v>
      </c>
      <c r="G15" s="34"/>
      <c r="H15" s="37" t="s">
        <v>52</v>
      </c>
      <c r="I15" s="34"/>
      <c r="J15" s="37" t="s">
        <v>53</v>
      </c>
      <c r="K15" s="34"/>
      <c r="L15" s="83">
        <v>23</v>
      </c>
      <c r="M15" s="34"/>
      <c r="N15" s="83">
        <v>23</v>
      </c>
      <c r="O15" s="34"/>
      <c r="P15" s="41">
        <v>77580</v>
      </c>
      <c r="Q15" s="34"/>
      <c r="R15" s="41">
        <v>73468829008</v>
      </c>
      <c r="S15" s="34"/>
      <c r="T15" s="28">
        <v>72058756983</v>
      </c>
      <c r="U15" s="34"/>
      <c r="V15" s="41">
        <v>0</v>
      </c>
      <c r="W15" s="34"/>
      <c r="X15" s="41">
        <v>0</v>
      </c>
      <c r="Y15" s="34"/>
      <c r="Z15" s="42">
        <v>0</v>
      </c>
      <c r="AA15" s="37"/>
      <c r="AB15" s="41">
        <v>0</v>
      </c>
      <c r="AC15" s="34"/>
      <c r="AD15" s="41">
        <f>P15+V15+Z15</f>
        <v>77580</v>
      </c>
      <c r="AE15" s="37"/>
      <c r="AF15" s="41">
        <v>890650</v>
      </c>
      <c r="AG15" s="37"/>
      <c r="AH15" s="41">
        <v>73468829008</v>
      </c>
      <c r="AI15" s="37"/>
      <c r="AJ15" s="41">
        <v>70495500386</v>
      </c>
      <c r="AK15" s="37"/>
      <c r="AL15" s="83">
        <v>12.07</v>
      </c>
    </row>
    <row r="16" spans="1:39" s="5" customFormat="1" ht="30" customHeight="1">
      <c r="A16" s="174" t="s">
        <v>178</v>
      </c>
      <c r="B16" s="174"/>
      <c r="D16" s="26" t="s">
        <v>34</v>
      </c>
      <c r="F16" s="37" t="s">
        <v>34</v>
      </c>
      <c r="G16" s="34"/>
      <c r="H16" s="37" t="s">
        <v>179</v>
      </c>
      <c r="I16" s="34"/>
      <c r="J16" s="37" t="s">
        <v>180</v>
      </c>
      <c r="K16" s="34"/>
      <c r="L16" s="83">
        <v>23</v>
      </c>
      <c r="M16" s="34"/>
      <c r="N16" s="83">
        <v>23</v>
      </c>
      <c r="O16" s="34"/>
      <c r="P16" s="41">
        <v>0</v>
      </c>
      <c r="Q16" s="34"/>
      <c r="R16" s="41">
        <v>0</v>
      </c>
      <c r="S16" s="34"/>
      <c r="T16" s="28">
        <v>0</v>
      </c>
      <c r="U16" s="34"/>
      <c r="V16" s="41">
        <v>40000</v>
      </c>
      <c r="W16" s="34"/>
      <c r="X16" s="41">
        <v>32405872500</v>
      </c>
      <c r="Y16" s="34"/>
      <c r="Z16" s="42">
        <v>0</v>
      </c>
      <c r="AA16" s="37"/>
      <c r="AB16" s="41">
        <v>0</v>
      </c>
      <c r="AC16" s="34"/>
      <c r="AD16" s="41">
        <f>P16+V16+Z16</f>
        <v>40000</v>
      </c>
      <c r="AE16" s="37"/>
      <c r="AF16" s="41">
        <v>837000</v>
      </c>
      <c r="AG16" s="37"/>
      <c r="AH16" s="41">
        <v>32405872500</v>
      </c>
      <c r="AI16" s="37"/>
      <c r="AJ16" s="41">
        <v>34414776402</v>
      </c>
      <c r="AK16" s="37"/>
      <c r="AL16" s="83">
        <v>5.89</v>
      </c>
    </row>
    <row r="17" spans="1:38" s="5" customFormat="1" ht="30" customHeight="1">
      <c r="A17" s="165" t="s">
        <v>54</v>
      </c>
      <c r="B17" s="165"/>
      <c r="D17" s="26" t="s">
        <v>34</v>
      </c>
      <c r="F17" s="37" t="s">
        <v>34</v>
      </c>
      <c r="G17" s="34"/>
      <c r="H17" s="37" t="s">
        <v>52</v>
      </c>
      <c r="I17" s="34"/>
      <c r="J17" s="37" t="s">
        <v>55</v>
      </c>
      <c r="K17" s="34"/>
      <c r="L17" s="83">
        <v>23</v>
      </c>
      <c r="M17" s="34"/>
      <c r="N17" s="83">
        <v>23</v>
      </c>
      <c r="O17" s="34"/>
      <c r="P17" s="28">
        <v>120000</v>
      </c>
      <c r="Q17" s="34"/>
      <c r="R17" s="41">
        <v>103761399780</v>
      </c>
      <c r="S17" s="34"/>
      <c r="T17" s="28">
        <v>111135852975</v>
      </c>
      <c r="U17" s="34"/>
      <c r="V17" s="41">
        <v>0</v>
      </c>
      <c r="W17" s="34"/>
      <c r="X17" s="41">
        <v>0</v>
      </c>
      <c r="Y17" s="34"/>
      <c r="Z17" s="42">
        <v>0</v>
      </c>
      <c r="AA17" s="37"/>
      <c r="AB17" s="41">
        <v>0</v>
      </c>
      <c r="AC17" s="34"/>
      <c r="AD17" s="28">
        <f t="shared" si="0"/>
        <v>120000</v>
      </c>
      <c r="AE17" s="37"/>
      <c r="AF17" s="41">
        <v>926300</v>
      </c>
      <c r="AG17" s="37"/>
      <c r="AH17" s="41">
        <v>103761399780</v>
      </c>
      <c r="AI17" s="37"/>
      <c r="AJ17" s="41">
        <v>113318988558</v>
      </c>
      <c r="AK17" s="37"/>
      <c r="AL17" s="83">
        <v>19.399999999999999</v>
      </c>
    </row>
    <row r="18" spans="1:38" s="76" customFormat="1" ht="30" customHeight="1" thickBot="1">
      <c r="A18" s="157" t="s">
        <v>12</v>
      </c>
      <c r="B18" s="157"/>
      <c r="D18" s="68"/>
      <c r="F18" s="84"/>
      <c r="G18" s="31"/>
      <c r="H18" s="84"/>
      <c r="I18" s="31"/>
      <c r="J18" s="84"/>
      <c r="K18" s="31"/>
      <c r="L18" s="84"/>
      <c r="M18" s="31"/>
      <c r="N18" s="84"/>
      <c r="O18" s="31"/>
      <c r="P18" s="62">
        <f>SUM(P8:P17)</f>
        <v>489745</v>
      </c>
      <c r="Q18" s="31"/>
      <c r="R18" s="62">
        <f>SUM(R8:R17)</f>
        <v>424060359721</v>
      </c>
      <c r="S18" s="31"/>
      <c r="T18" s="62">
        <f>SUM(T8:T17)</f>
        <v>441972189393</v>
      </c>
      <c r="U18" s="31"/>
      <c r="V18" s="62">
        <f>SUM(V8:V17)</f>
        <v>40000</v>
      </c>
      <c r="W18" s="31"/>
      <c r="X18" s="62">
        <f>SUM(X8:X17)</f>
        <v>32405872500</v>
      </c>
      <c r="Y18" s="31"/>
      <c r="Z18" s="63">
        <f>SUM(Z8:Z17)</f>
        <v>-107319</v>
      </c>
      <c r="AA18" s="31"/>
      <c r="AB18" s="62">
        <f>SUM(AB8:AB17)</f>
        <v>81182008077</v>
      </c>
      <c r="AC18" s="31"/>
      <c r="AD18" s="62">
        <f>SUM(AD8:AD17)</f>
        <v>422426</v>
      </c>
      <c r="AE18" s="31"/>
      <c r="AF18" s="84"/>
      <c r="AG18" s="31"/>
      <c r="AH18" s="62">
        <f>SUM(AH8:AH17)</f>
        <v>388262799775</v>
      </c>
      <c r="AI18" s="31"/>
      <c r="AJ18" s="62">
        <f>SUM(AJ8:AJ17)</f>
        <v>407248087160</v>
      </c>
      <c r="AK18" s="31"/>
      <c r="AL18" s="85">
        <f>SUM(AL8:AL17)</f>
        <v>69.72</v>
      </c>
    </row>
    <row r="19" spans="1:38" s="5" customFormat="1" ht="30" customHeight="1">
      <c r="F19" s="9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42"/>
      <c r="AA19" s="37"/>
      <c r="AB19" s="37"/>
      <c r="AC19" s="34"/>
      <c r="AD19" s="34"/>
      <c r="AE19" s="34"/>
      <c r="AF19" s="34"/>
      <c r="AG19" s="34"/>
      <c r="AH19" s="34"/>
      <c r="AI19" s="34"/>
      <c r="AJ19" s="34"/>
      <c r="AK19" s="34"/>
      <c r="AL19" s="91"/>
    </row>
    <row r="20" spans="1:38" ht="30" customHeight="1">
      <c r="T20" s="130"/>
    </row>
  </sheetData>
  <mergeCells count="35">
    <mergeCell ref="A18:B18"/>
    <mergeCell ref="A10:B10"/>
    <mergeCell ref="A11:B11"/>
    <mergeCell ref="A12:B12"/>
    <mergeCell ref="A15:B15"/>
    <mergeCell ref="A17:B17"/>
    <mergeCell ref="A16:B16"/>
    <mergeCell ref="A14:B14"/>
    <mergeCell ref="A13:B13"/>
    <mergeCell ref="R6:R7"/>
    <mergeCell ref="P6:P7"/>
    <mergeCell ref="N6:N7"/>
    <mergeCell ref="A1:AL1"/>
    <mergeCell ref="A2:AL2"/>
    <mergeCell ref="A3:AL3"/>
    <mergeCell ref="P5:T5"/>
    <mergeCell ref="V5:AB5"/>
    <mergeCell ref="AD5:AL5"/>
    <mergeCell ref="A4:AL4"/>
    <mergeCell ref="L6:L7"/>
    <mergeCell ref="J6:J7"/>
    <mergeCell ref="H6:H7"/>
    <mergeCell ref="A9:B9"/>
    <mergeCell ref="AL6:AL7"/>
    <mergeCell ref="AJ6:AJ7"/>
    <mergeCell ref="AH6:AH7"/>
    <mergeCell ref="AF6:AF7"/>
    <mergeCell ref="AD6:AD7"/>
    <mergeCell ref="V6:X6"/>
    <mergeCell ref="Z6:AB6"/>
    <mergeCell ref="A8:B8"/>
    <mergeCell ref="F6:F7"/>
    <mergeCell ref="D6:D7"/>
    <mergeCell ref="A6:B7"/>
    <mergeCell ref="T6:T7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S18"/>
  <sheetViews>
    <sheetView rightToLeft="1" view="pageBreakPreview" zoomScaleNormal="60" zoomScaleSheetLayoutView="100" workbookViewId="0">
      <selection activeCell="I12" sqref="I12"/>
    </sheetView>
  </sheetViews>
  <sheetFormatPr defaultRowHeight="30" customHeight="1"/>
  <cols>
    <col min="1" max="1" width="29.85546875" style="12" customWidth="1"/>
    <col min="2" max="2" width="1.28515625" style="12" customWidth="1"/>
    <col min="3" max="3" width="15.5703125" style="12" customWidth="1"/>
    <col min="4" max="4" width="1.28515625" style="12" customWidth="1"/>
    <col min="5" max="5" width="15.5703125" style="12" customWidth="1"/>
    <col min="6" max="6" width="1.28515625" style="12" customWidth="1"/>
    <col min="7" max="7" width="16.140625" style="12" customWidth="1"/>
    <col min="8" max="8" width="1.28515625" style="12" customWidth="1"/>
    <col min="9" max="9" width="13" style="12" customWidth="1"/>
    <col min="10" max="10" width="1.28515625" style="12" customWidth="1"/>
    <col min="11" max="11" width="19.7109375" style="12" customWidth="1"/>
    <col min="12" max="12" width="1.28515625" style="12" customWidth="1"/>
    <col min="13" max="13" width="20.5703125" style="12" customWidth="1"/>
    <col min="14" max="14" width="0.28515625" customWidth="1"/>
    <col min="16" max="16" width="11.28515625" style="96" bestFit="1" customWidth="1"/>
    <col min="18" max="18" width="9.140625" style="96"/>
    <col min="19" max="19" width="20.28515625" customWidth="1"/>
  </cols>
  <sheetData>
    <row r="1" spans="1:1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9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9" ht="30" customHeight="1">
      <c r="A4" s="183" t="s">
        <v>59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9" ht="30" customHeight="1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1:19" ht="30" customHeight="1">
      <c r="C6" s="158" t="s">
        <v>175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9" ht="40.5" customHeight="1">
      <c r="A7" s="1" t="s">
        <v>60</v>
      </c>
      <c r="B7" s="26"/>
      <c r="C7" s="23" t="s">
        <v>6</v>
      </c>
      <c r="D7" s="45"/>
      <c r="E7" s="23" t="s">
        <v>61</v>
      </c>
      <c r="F7" s="45"/>
      <c r="G7" s="23" t="s">
        <v>62</v>
      </c>
      <c r="H7" s="45"/>
      <c r="I7" s="23" t="s">
        <v>63</v>
      </c>
      <c r="J7" s="45"/>
      <c r="K7" s="4" t="s">
        <v>64</v>
      </c>
      <c r="L7" s="45"/>
      <c r="M7" s="2" t="s">
        <v>65</v>
      </c>
    </row>
    <row r="8" spans="1:19" ht="30" customHeight="1">
      <c r="A8" s="165" t="s">
        <v>51</v>
      </c>
      <c r="B8" s="165"/>
      <c r="C8" s="28">
        <v>77580</v>
      </c>
      <c r="D8" s="26"/>
      <c r="E8" s="28">
        <v>873650</v>
      </c>
      <c r="F8" s="26"/>
      <c r="G8" s="28">
        <v>890650</v>
      </c>
      <c r="H8" s="26"/>
      <c r="I8" s="139">
        <f>(G8-E8)/E8</f>
        <v>1.9458593258169749E-2</v>
      </c>
      <c r="J8" s="26"/>
      <c r="K8" s="27">
        <v>69084103236</v>
      </c>
      <c r="L8" s="26"/>
      <c r="M8" s="45" t="s">
        <v>119</v>
      </c>
      <c r="O8" s="19"/>
      <c r="S8" s="19"/>
    </row>
    <row r="9" spans="1:19" ht="30" customHeight="1">
      <c r="A9" s="165" t="s">
        <v>45</v>
      </c>
      <c r="B9" s="165"/>
      <c r="C9" s="28">
        <v>83000</v>
      </c>
      <c r="D9" s="26"/>
      <c r="E9" s="28">
        <v>979878</v>
      </c>
      <c r="F9" s="26"/>
      <c r="G9" s="28">
        <v>956055</v>
      </c>
      <c r="H9" s="26"/>
      <c r="I9" s="120">
        <f>(G9-E9)/E9</f>
        <v>-2.4312210295567408E-2</v>
      </c>
      <c r="J9" s="26"/>
      <c r="K9" s="28">
        <v>79338182348</v>
      </c>
      <c r="L9" s="26"/>
      <c r="M9" s="26" t="s">
        <v>119</v>
      </c>
      <c r="O9" s="19"/>
      <c r="S9" s="19"/>
    </row>
    <row r="10" spans="1:19" ht="30" customHeight="1">
      <c r="A10" s="174" t="s">
        <v>178</v>
      </c>
      <c r="B10" s="174"/>
      <c r="C10" s="28">
        <v>40000</v>
      </c>
      <c r="D10" s="26"/>
      <c r="E10" s="28">
        <v>813670</v>
      </c>
      <c r="F10" s="26"/>
      <c r="G10" s="28">
        <v>837000</v>
      </c>
      <c r="H10" s="26"/>
      <c r="I10" s="139">
        <f t="shared" ref="I10:I11" si="0">(G10-E10)/E10</f>
        <v>2.8672557670800201E-2</v>
      </c>
      <c r="J10" s="26"/>
      <c r="K10" s="28">
        <v>33473931750</v>
      </c>
      <c r="L10" s="26"/>
      <c r="M10" s="26" t="s">
        <v>119</v>
      </c>
      <c r="S10" s="19"/>
    </row>
    <row r="11" spans="1:19" ht="30" customHeight="1">
      <c r="A11" s="165" t="s">
        <v>56</v>
      </c>
      <c r="B11" s="165"/>
      <c r="C11" s="28">
        <v>100000</v>
      </c>
      <c r="D11" s="26"/>
      <c r="E11" s="28">
        <v>1012991</v>
      </c>
      <c r="F11" s="26"/>
      <c r="G11" s="28">
        <v>1000000</v>
      </c>
      <c r="H11" s="26"/>
      <c r="I11" s="120">
        <f t="shared" si="0"/>
        <v>-1.2824398242432559E-2</v>
      </c>
      <c r="J11" s="26"/>
      <c r="K11" s="28">
        <v>99981875000</v>
      </c>
      <c r="L11" s="26"/>
      <c r="M11" s="26" t="s">
        <v>119</v>
      </c>
      <c r="S11" s="19"/>
    </row>
    <row r="12" spans="1:19" ht="30" customHeight="1" thickBot="1">
      <c r="A12" s="94" t="s">
        <v>12</v>
      </c>
      <c r="B12" s="26"/>
      <c r="C12" s="28"/>
      <c r="D12" s="26"/>
      <c r="E12" s="28"/>
      <c r="F12" s="26"/>
      <c r="G12" s="28"/>
      <c r="H12" s="26"/>
      <c r="I12" s="121"/>
      <c r="J12" s="26"/>
      <c r="K12" s="140"/>
      <c r="L12" s="26"/>
      <c r="M12" s="28"/>
    </row>
    <row r="13" spans="1:19" ht="30" customHeight="1">
      <c r="G13" s="126"/>
    </row>
    <row r="15" spans="1:19" ht="30" customHeight="1">
      <c r="I15" s="126"/>
    </row>
    <row r="16" spans="1:19" ht="30" customHeight="1">
      <c r="G16" s="126"/>
    </row>
    <row r="18" spans="7:7" ht="30" customHeight="1">
      <c r="G18" s="126"/>
    </row>
  </sheetData>
  <mergeCells count="10">
    <mergeCell ref="A11:B11"/>
    <mergeCell ref="A9:B9"/>
    <mergeCell ref="A10:B10"/>
    <mergeCell ref="A8:B8"/>
    <mergeCell ref="C6:M6"/>
    <mergeCell ref="A1:M1"/>
    <mergeCell ref="A2:M2"/>
    <mergeCell ref="A3:M3"/>
    <mergeCell ref="A4:M4"/>
    <mergeCell ref="A5:M5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U28"/>
  <sheetViews>
    <sheetView rightToLeft="1" view="pageBreakPreview" topLeftCell="A16" zoomScaleNormal="100" zoomScaleSheetLayoutView="100" workbookViewId="0">
      <selection activeCell="I25" sqref="I25"/>
    </sheetView>
  </sheetViews>
  <sheetFormatPr defaultRowHeight="30" customHeight="1"/>
  <cols>
    <col min="1" max="1" width="49.140625" style="12" customWidth="1"/>
    <col min="2" max="2" width="1.28515625" style="12" customWidth="1"/>
    <col min="3" max="3" width="17.7109375" style="12" bestFit="1" customWidth="1"/>
    <col min="4" max="4" width="1.28515625" style="12" customWidth="1"/>
    <col min="5" max="5" width="19.42578125" style="12" bestFit="1" customWidth="1"/>
    <col min="6" max="6" width="1.28515625" style="12" customWidth="1"/>
    <col min="7" max="7" width="20.28515625" style="12" bestFit="1" customWidth="1"/>
    <col min="8" max="8" width="1.28515625" style="12" customWidth="1"/>
    <col min="9" max="9" width="17.7109375" style="12" bestFit="1" customWidth="1"/>
    <col min="10" max="10" width="1.28515625" style="12" customWidth="1"/>
    <col min="11" max="11" width="14.7109375" style="12" customWidth="1"/>
    <col min="12" max="12" width="0.28515625" customWidth="1"/>
    <col min="13" max="13" width="11.42578125" style="96" bestFit="1" customWidth="1"/>
    <col min="14" max="14" width="16" bestFit="1" customWidth="1"/>
    <col min="19" max="19" width="6.42578125" customWidth="1"/>
    <col min="20" max="20" width="15" customWidth="1"/>
    <col min="21" max="21" width="21.42578125" customWidth="1"/>
  </cols>
  <sheetData>
    <row r="1" spans="1:14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4" ht="30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4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4" ht="30" customHeight="1">
      <c r="A4" s="183" t="s">
        <v>137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4" s="71" customFormat="1" ht="30" customHeight="1">
      <c r="A5" s="157" t="s">
        <v>66</v>
      </c>
      <c r="B5" s="26"/>
      <c r="C5" s="1" t="s">
        <v>164</v>
      </c>
      <c r="D5" s="26"/>
      <c r="E5" s="158" t="s">
        <v>2</v>
      </c>
      <c r="F5" s="158"/>
      <c r="G5" s="158"/>
      <c r="H5" s="26"/>
      <c r="I5" s="166" t="s">
        <v>175</v>
      </c>
      <c r="J5" s="166"/>
      <c r="K5" s="166"/>
      <c r="M5" s="99"/>
    </row>
    <row r="6" spans="1:14" s="71" customFormat="1" ht="41.25" customHeight="1">
      <c r="A6" s="157"/>
      <c r="B6" s="26"/>
      <c r="C6" s="1" t="s">
        <v>67</v>
      </c>
      <c r="D6" s="26"/>
      <c r="E6" s="1" t="s">
        <v>68</v>
      </c>
      <c r="F6" s="26"/>
      <c r="G6" s="1" t="s">
        <v>69</v>
      </c>
      <c r="H6" s="26"/>
      <c r="I6" s="1" t="s">
        <v>67</v>
      </c>
      <c r="J6" s="26"/>
      <c r="K6" s="3" t="s">
        <v>11</v>
      </c>
      <c r="M6" s="99"/>
    </row>
    <row r="7" spans="1:14" s="71" customFormat="1" ht="30" customHeight="1">
      <c r="A7" s="29" t="s">
        <v>142</v>
      </c>
      <c r="B7" s="26"/>
      <c r="C7" s="27">
        <v>1880357022</v>
      </c>
      <c r="D7" s="26"/>
      <c r="E7" s="27">
        <v>125661811839</v>
      </c>
      <c r="F7" s="26"/>
      <c r="G7" s="60">
        <v>127525400000</v>
      </c>
      <c r="H7" s="26"/>
      <c r="I7" s="27">
        <v>16768861</v>
      </c>
      <c r="J7" s="26"/>
      <c r="K7" s="119">
        <v>0</v>
      </c>
      <c r="M7" s="99"/>
      <c r="N7" s="129"/>
    </row>
    <row r="8" spans="1:14" s="71" customFormat="1" ht="30" customHeight="1">
      <c r="A8" s="29" t="s">
        <v>181</v>
      </c>
      <c r="B8" s="26"/>
      <c r="C8" s="28">
        <v>40000000000</v>
      </c>
      <c r="D8" s="26"/>
      <c r="E8" s="28">
        <v>0</v>
      </c>
      <c r="F8" s="26"/>
      <c r="G8" s="61">
        <v>0</v>
      </c>
      <c r="H8" s="26"/>
      <c r="I8" s="28">
        <v>40000000000</v>
      </c>
      <c r="J8" s="26"/>
      <c r="K8" s="121">
        <v>6.8199999999999997E-2</v>
      </c>
      <c r="M8" s="99"/>
    </row>
    <row r="9" spans="1:14" s="71" customFormat="1" ht="30" customHeight="1">
      <c r="A9" s="29" t="s">
        <v>143</v>
      </c>
      <c r="B9" s="26"/>
      <c r="C9" s="28">
        <v>30000000000</v>
      </c>
      <c r="D9" s="26"/>
      <c r="E9" s="28">
        <v>20000000000</v>
      </c>
      <c r="F9" s="26"/>
      <c r="G9" s="61">
        <v>0</v>
      </c>
      <c r="H9" s="26"/>
      <c r="I9" s="28">
        <v>50000000000</v>
      </c>
      <c r="J9" s="26"/>
      <c r="K9" s="121">
        <v>8.5300000000000001E-2</v>
      </c>
      <c r="M9" s="99"/>
    </row>
    <row r="10" spans="1:14" s="71" customFormat="1" ht="30" customHeight="1">
      <c r="A10" s="29" t="s">
        <v>185</v>
      </c>
      <c r="B10" s="26"/>
      <c r="C10" s="28">
        <v>103431704</v>
      </c>
      <c r="D10" s="26"/>
      <c r="E10" s="28">
        <v>123775205676</v>
      </c>
      <c r="F10" s="26"/>
      <c r="G10" s="61">
        <v>123862130000</v>
      </c>
      <c r="H10" s="26"/>
      <c r="I10" s="28">
        <v>16507380</v>
      </c>
      <c r="J10" s="26"/>
      <c r="K10" s="121">
        <v>0</v>
      </c>
      <c r="M10" s="99"/>
    </row>
    <row r="11" spans="1:14" s="71" customFormat="1" ht="30" customHeight="1">
      <c r="A11" s="29" t="s">
        <v>144</v>
      </c>
      <c r="B11" s="26"/>
      <c r="C11" s="28">
        <v>0</v>
      </c>
      <c r="D11" s="26"/>
      <c r="E11" s="28">
        <v>0</v>
      </c>
      <c r="F11" s="26"/>
      <c r="G11" s="61">
        <v>0</v>
      </c>
      <c r="H11" s="26"/>
      <c r="I11" s="28">
        <v>0</v>
      </c>
      <c r="J11" s="26"/>
      <c r="K11" s="121">
        <v>0</v>
      </c>
      <c r="M11" s="99"/>
    </row>
    <row r="12" spans="1:14" s="71" customFormat="1" ht="30" customHeight="1">
      <c r="A12" s="29" t="s">
        <v>145</v>
      </c>
      <c r="B12" s="26"/>
      <c r="C12" s="28">
        <v>0</v>
      </c>
      <c r="D12" s="26"/>
      <c r="E12" s="28">
        <v>0</v>
      </c>
      <c r="F12" s="26"/>
      <c r="G12" s="61">
        <v>0</v>
      </c>
      <c r="H12" s="26"/>
      <c r="I12" s="28">
        <v>0</v>
      </c>
      <c r="J12" s="26"/>
      <c r="K12" s="121">
        <v>0</v>
      </c>
      <c r="M12" s="99"/>
    </row>
    <row r="13" spans="1:14" s="71" customFormat="1" ht="30" customHeight="1">
      <c r="A13" s="29" t="s">
        <v>146</v>
      </c>
      <c r="B13" s="26"/>
      <c r="C13" s="28">
        <v>40000000000</v>
      </c>
      <c r="D13" s="26"/>
      <c r="E13" s="28">
        <v>0</v>
      </c>
      <c r="F13" s="26"/>
      <c r="G13" s="28">
        <v>40000000000</v>
      </c>
      <c r="H13" s="26"/>
      <c r="I13" s="28">
        <v>0</v>
      </c>
      <c r="J13" s="26"/>
      <c r="K13" s="121">
        <v>0</v>
      </c>
      <c r="M13" s="99"/>
    </row>
    <row r="14" spans="1:14" s="71" customFormat="1" ht="30" customHeight="1">
      <c r="A14" s="29" t="s">
        <v>182</v>
      </c>
      <c r="B14" s="26"/>
      <c r="C14" s="28">
        <v>75000000000</v>
      </c>
      <c r="D14" s="26"/>
      <c r="E14" s="28">
        <v>0</v>
      </c>
      <c r="F14" s="26"/>
      <c r="G14" s="28">
        <v>75000000000</v>
      </c>
      <c r="H14" s="26"/>
      <c r="I14" s="28">
        <v>0</v>
      </c>
      <c r="J14" s="26"/>
      <c r="K14" s="121">
        <v>0</v>
      </c>
      <c r="M14" s="99"/>
    </row>
    <row r="15" spans="1:14" s="71" customFormat="1" ht="30" customHeight="1">
      <c r="A15" s="29" t="s">
        <v>141</v>
      </c>
      <c r="B15" s="26"/>
      <c r="C15" s="28">
        <v>10000000000</v>
      </c>
      <c r="D15" s="26"/>
      <c r="E15" s="28">
        <v>0</v>
      </c>
      <c r="F15" s="26"/>
      <c r="G15" s="28">
        <v>10000000000</v>
      </c>
      <c r="H15" s="26"/>
      <c r="I15" s="28">
        <v>0</v>
      </c>
      <c r="J15" s="26"/>
      <c r="K15" s="121">
        <v>0</v>
      </c>
      <c r="M15" s="99"/>
    </row>
    <row r="16" spans="1:14" s="71" customFormat="1" ht="30" customHeight="1">
      <c r="A16" s="29" t="s">
        <v>140</v>
      </c>
      <c r="B16" s="26"/>
      <c r="C16" s="28">
        <v>30000000000</v>
      </c>
      <c r="D16" s="26"/>
      <c r="E16" s="28">
        <v>0</v>
      </c>
      <c r="F16" s="26"/>
      <c r="G16" s="61">
        <v>0</v>
      </c>
      <c r="H16" s="26"/>
      <c r="I16" s="28">
        <v>30000000000</v>
      </c>
      <c r="J16" s="26"/>
      <c r="K16" s="121">
        <v>5.33E-2</v>
      </c>
      <c r="M16" s="99"/>
    </row>
    <row r="17" spans="1:21" s="71" customFormat="1" ht="30" customHeight="1">
      <c r="A17" s="29" t="s">
        <v>139</v>
      </c>
      <c r="B17" s="26"/>
      <c r="C17" s="28">
        <v>50000000000</v>
      </c>
      <c r="D17" s="26"/>
      <c r="E17" s="28">
        <v>0</v>
      </c>
      <c r="F17" s="26"/>
      <c r="G17" s="28">
        <v>50000000000</v>
      </c>
      <c r="H17" s="26"/>
      <c r="I17" s="28">
        <v>0</v>
      </c>
      <c r="J17" s="26"/>
      <c r="K17" s="121">
        <v>0</v>
      </c>
      <c r="M17" s="99"/>
    </row>
    <row r="18" spans="1:21" s="71" customFormat="1" ht="30" customHeight="1">
      <c r="A18" s="29" t="s">
        <v>138</v>
      </c>
      <c r="B18" s="26"/>
      <c r="C18" s="28">
        <v>50000000000</v>
      </c>
      <c r="D18" s="26"/>
      <c r="E18" s="28">
        <v>0</v>
      </c>
      <c r="F18" s="26"/>
      <c r="G18" s="28">
        <v>50000000000</v>
      </c>
      <c r="H18" s="26"/>
      <c r="I18" s="28">
        <v>0</v>
      </c>
      <c r="J18" s="26"/>
      <c r="K18" s="121">
        <v>0</v>
      </c>
      <c r="M18" s="99"/>
    </row>
    <row r="19" spans="1:21" s="71" customFormat="1" ht="30" customHeight="1">
      <c r="A19" s="29" t="s">
        <v>184</v>
      </c>
      <c r="B19" s="26"/>
      <c r="C19" s="28">
        <v>22889587033</v>
      </c>
      <c r="D19" s="26"/>
      <c r="E19" s="28">
        <v>2864854471</v>
      </c>
      <c r="F19" s="26"/>
      <c r="G19" s="61">
        <v>25729770200</v>
      </c>
      <c r="H19" s="26"/>
      <c r="I19" s="28">
        <v>24671304</v>
      </c>
      <c r="J19" s="26"/>
      <c r="K19" s="121">
        <v>0</v>
      </c>
      <c r="M19" s="99"/>
      <c r="U19" s="98"/>
    </row>
    <row r="20" spans="1:21" s="71" customFormat="1" ht="30" customHeight="1">
      <c r="A20" s="29" t="s">
        <v>204</v>
      </c>
      <c r="B20" s="26"/>
      <c r="C20" s="28">
        <v>267571442</v>
      </c>
      <c r="D20" s="26"/>
      <c r="E20" s="28">
        <v>74792289994</v>
      </c>
      <c r="F20" s="26"/>
      <c r="G20" s="61">
        <v>75030000000</v>
      </c>
      <c r="H20" s="26"/>
      <c r="I20" s="28">
        <v>29861436</v>
      </c>
      <c r="J20" s="26"/>
      <c r="K20" s="121">
        <v>0</v>
      </c>
      <c r="M20" s="99"/>
    </row>
    <row r="21" spans="1:21" s="71" customFormat="1" ht="30" customHeight="1">
      <c r="A21" s="29" t="s">
        <v>205</v>
      </c>
      <c r="B21" s="26"/>
      <c r="C21" s="28">
        <v>1567791053</v>
      </c>
      <c r="D21" s="26"/>
      <c r="E21" s="28">
        <v>341199452292</v>
      </c>
      <c r="F21" s="26"/>
      <c r="G21" s="61">
        <v>341226190223</v>
      </c>
      <c r="H21" s="26"/>
      <c r="I21" s="28">
        <v>1541053122</v>
      </c>
      <c r="J21" s="26"/>
      <c r="K21" s="121">
        <v>2.3999999999999998E-3</v>
      </c>
      <c r="M21" s="99"/>
    </row>
    <row r="22" spans="1:21" s="71" customFormat="1" ht="30" customHeight="1">
      <c r="A22" s="29" t="s">
        <v>183</v>
      </c>
      <c r="B22" s="26"/>
      <c r="C22" s="28">
        <v>844020208</v>
      </c>
      <c r="D22" s="26"/>
      <c r="E22" s="28">
        <v>26307864866</v>
      </c>
      <c r="F22" s="26"/>
      <c r="G22" s="61">
        <v>27131350000</v>
      </c>
      <c r="H22" s="26"/>
      <c r="I22" s="28">
        <v>20535074</v>
      </c>
      <c r="J22" s="26"/>
      <c r="K22" s="121">
        <v>0</v>
      </c>
      <c r="M22" s="99"/>
    </row>
    <row r="23" spans="1:21" s="71" customFormat="1" ht="30" customHeight="1">
      <c r="A23" s="29" t="s">
        <v>165</v>
      </c>
      <c r="B23" s="26"/>
      <c r="C23" s="28">
        <v>20000000000</v>
      </c>
      <c r="D23" s="26"/>
      <c r="E23" s="28">
        <v>0</v>
      </c>
      <c r="F23" s="26"/>
      <c r="G23" s="28">
        <v>20000000000</v>
      </c>
      <c r="H23" s="26"/>
      <c r="I23" s="28">
        <v>0</v>
      </c>
      <c r="J23" s="26"/>
      <c r="K23" s="121">
        <v>0</v>
      </c>
      <c r="M23" s="99"/>
    </row>
    <row r="24" spans="1:21" s="71" customFormat="1" ht="30" customHeight="1">
      <c r="A24" s="29" t="s">
        <v>186</v>
      </c>
      <c r="B24" s="26"/>
      <c r="C24" s="28">
        <v>0</v>
      </c>
      <c r="D24" s="26"/>
      <c r="E24" s="28">
        <v>15000000000</v>
      </c>
      <c r="F24" s="26"/>
      <c r="G24" s="61">
        <v>0</v>
      </c>
      <c r="H24" s="26"/>
      <c r="I24" s="28">
        <v>15000000000</v>
      </c>
      <c r="J24" s="26"/>
      <c r="K24" s="121">
        <v>2.53E-2</v>
      </c>
      <c r="M24" s="99"/>
    </row>
    <row r="25" spans="1:21" s="71" customFormat="1" ht="30" customHeight="1">
      <c r="A25" s="29" t="s">
        <v>187</v>
      </c>
      <c r="B25" s="26"/>
      <c r="C25" s="28">
        <v>0</v>
      </c>
      <c r="D25" s="26"/>
      <c r="E25" s="28">
        <v>10000000000</v>
      </c>
      <c r="F25" s="26"/>
      <c r="G25" s="61">
        <v>0</v>
      </c>
      <c r="H25" s="26"/>
      <c r="I25" s="28">
        <v>10000000000</v>
      </c>
      <c r="J25" s="26"/>
      <c r="K25" s="121">
        <v>1.7100000000000001E-2</v>
      </c>
      <c r="M25" s="99"/>
    </row>
    <row r="26" spans="1:21" s="71" customFormat="1" ht="30" customHeight="1">
      <c r="A26" s="29" t="s">
        <v>188</v>
      </c>
      <c r="B26" s="26"/>
      <c r="C26" s="28">
        <v>0</v>
      </c>
      <c r="D26" s="26"/>
      <c r="E26" s="28">
        <v>15000000000</v>
      </c>
      <c r="F26" s="26"/>
      <c r="G26" s="61">
        <v>0</v>
      </c>
      <c r="H26" s="26"/>
      <c r="I26" s="28">
        <v>15000000000</v>
      </c>
      <c r="J26" s="26"/>
      <c r="K26" s="121">
        <v>2.53E-2</v>
      </c>
      <c r="M26" s="99"/>
    </row>
    <row r="27" spans="1:21" s="71" customFormat="1" ht="30" customHeight="1">
      <c r="A27" s="29" t="s">
        <v>166</v>
      </c>
      <c r="B27" s="26"/>
      <c r="C27" s="28">
        <v>32423406</v>
      </c>
      <c r="D27" s="26"/>
      <c r="E27" s="28">
        <v>1304529161</v>
      </c>
      <c r="F27" s="26"/>
      <c r="G27" s="61">
        <v>1231069680</v>
      </c>
      <c r="H27" s="26"/>
      <c r="I27" s="28">
        <v>105882887</v>
      </c>
      <c r="J27" s="26"/>
      <c r="K27" s="121">
        <v>1E-4</v>
      </c>
      <c r="M27" s="99"/>
    </row>
    <row r="28" spans="1:21" s="71" customFormat="1" ht="30" customHeight="1" thickBot="1">
      <c r="A28" s="94" t="s">
        <v>12</v>
      </c>
      <c r="B28" s="26"/>
      <c r="C28" s="66">
        <f>SUM(C7:C27)</f>
        <v>372585181868</v>
      </c>
      <c r="D28" s="22"/>
      <c r="E28" s="66">
        <f>SUM(E7:E27)</f>
        <v>755906008299</v>
      </c>
      <c r="F28" s="22"/>
      <c r="G28" s="67">
        <f>SUM(G7:G27)</f>
        <v>966735910103</v>
      </c>
      <c r="H28" s="22"/>
      <c r="I28" s="66">
        <f>SUM(I7:I27)</f>
        <v>161755280064</v>
      </c>
      <c r="J28" s="22"/>
      <c r="K28" s="135">
        <f>SUM(K7:K27)</f>
        <v>0.27699999999999997</v>
      </c>
      <c r="M28" s="99"/>
    </row>
  </sheetData>
  <mergeCells count="7">
    <mergeCell ref="A5:A6"/>
    <mergeCell ref="A1:K1"/>
    <mergeCell ref="A2:K2"/>
    <mergeCell ref="A3:K3"/>
    <mergeCell ref="E5:G5"/>
    <mergeCell ref="I5:K5"/>
    <mergeCell ref="A4:K4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S12"/>
  <sheetViews>
    <sheetView rightToLeft="1" view="pageBreakPreview" zoomScaleNormal="100" zoomScaleSheetLayoutView="100" workbookViewId="0">
      <selection activeCell="F11" sqref="F11"/>
    </sheetView>
  </sheetViews>
  <sheetFormatPr defaultRowHeight="30" customHeight="1"/>
  <cols>
    <col min="1" max="1" width="2.5703125" style="12" customWidth="1"/>
    <col min="2" max="2" width="50.140625" style="12" customWidth="1"/>
    <col min="3" max="3" width="1.28515625" style="12" customWidth="1"/>
    <col min="4" max="4" width="11.7109375" style="12" customWidth="1"/>
    <col min="5" max="5" width="1.28515625" style="12" customWidth="1"/>
    <col min="6" max="6" width="22" style="12" customWidth="1"/>
    <col min="7" max="7" width="1.28515625" style="12" customWidth="1"/>
    <col min="8" max="8" width="11.5703125" style="12" customWidth="1"/>
    <col min="9" max="9" width="1.28515625" style="12" customWidth="1"/>
    <col min="10" max="10" width="13.140625" style="12" customWidth="1"/>
    <col min="11" max="11" width="0.28515625" customWidth="1"/>
    <col min="13" max="13" width="16.42578125" bestFit="1" customWidth="1"/>
    <col min="15" max="15" width="11.42578125" style="96" bestFit="1" customWidth="1"/>
    <col min="17" max="17" width="12.42578125" bestFit="1" customWidth="1"/>
    <col min="19" max="19" width="18.42578125" customWidth="1"/>
  </cols>
  <sheetData>
    <row r="1" spans="1:19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9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9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9" ht="30" customHeight="1">
      <c r="A4" s="11"/>
      <c r="B4" s="183" t="s">
        <v>153</v>
      </c>
      <c r="C4" s="183"/>
      <c r="D4" s="183"/>
      <c r="E4" s="183"/>
      <c r="F4" s="183"/>
      <c r="G4" s="183"/>
      <c r="H4" s="183"/>
      <c r="I4" s="183"/>
      <c r="J4" s="183"/>
    </row>
    <row r="5" spans="1:19" ht="38.25" customHeight="1">
      <c r="A5" s="158" t="s">
        <v>71</v>
      </c>
      <c r="B5" s="158"/>
      <c r="D5" s="1" t="s">
        <v>72</v>
      </c>
      <c r="F5" s="1" t="s">
        <v>67</v>
      </c>
      <c r="H5" s="118" t="s">
        <v>73</v>
      </c>
      <c r="J5" s="3" t="s">
        <v>74</v>
      </c>
    </row>
    <row r="6" spans="1:19" ht="30" customHeight="1">
      <c r="A6" s="185" t="s">
        <v>75</v>
      </c>
      <c r="B6" s="185"/>
      <c r="C6" s="26"/>
      <c r="D6" s="45" t="s">
        <v>76</v>
      </c>
      <c r="E6" s="26"/>
      <c r="F6" s="27">
        <v>0</v>
      </c>
      <c r="G6" s="26"/>
      <c r="H6" s="121">
        <v>0</v>
      </c>
      <c r="I6" s="26"/>
      <c r="J6" s="119">
        <v>0</v>
      </c>
      <c r="M6" s="19"/>
    </row>
    <row r="7" spans="1:19" ht="30" customHeight="1">
      <c r="A7" s="165" t="s">
        <v>77</v>
      </c>
      <c r="B7" s="165"/>
      <c r="C7" s="26"/>
      <c r="D7" s="26" t="s">
        <v>78</v>
      </c>
      <c r="E7" s="26"/>
      <c r="F7" s="107">
        <v>326465598</v>
      </c>
      <c r="G7" s="26"/>
      <c r="H7" s="121">
        <f>F7/F11</f>
        <v>1.7864259240202903E-2</v>
      </c>
      <c r="I7" s="26"/>
      <c r="J7" s="139">
        <v>5.9999999999999995E-4</v>
      </c>
      <c r="M7" s="19"/>
    </row>
    <row r="8" spans="1:19" ht="30" customHeight="1">
      <c r="A8" s="165" t="s">
        <v>79</v>
      </c>
      <c r="B8" s="165"/>
      <c r="C8" s="26"/>
      <c r="D8" s="26" t="s">
        <v>157</v>
      </c>
      <c r="E8" s="26"/>
      <c r="F8" s="28">
        <v>11006861168</v>
      </c>
      <c r="G8" s="26"/>
      <c r="H8" s="121">
        <f>F8/F11</f>
        <v>0.60229752393719138</v>
      </c>
      <c r="I8" s="26"/>
      <c r="J8" s="121">
        <v>1.8800000000000001E-2</v>
      </c>
      <c r="M8" s="19"/>
    </row>
    <row r="9" spans="1:19" ht="30" customHeight="1">
      <c r="A9" s="165" t="s">
        <v>80</v>
      </c>
      <c r="B9" s="165"/>
      <c r="C9" s="26"/>
      <c r="D9" s="26" t="s">
        <v>158</v>
      </c>
      <c r="E9" s="26"/>
      <c r="F9" s="28">
        <v>6938625816</v>
      </c>
      <c r="G9" s="26"/>
      <c r="H9" s="121">
        <f>F9/F11</f>
        <v>0.37968291638431195</v>
      </c>
      <c r="I9" s="26"/>
      <c r="J9" s="121">
        <v>1.1900000000000001E-2</v>
      </c>
      <c r="M9" s="19"/>
    </row>
    <row r="10" spans="1:19" ht="30" customHeight="1">
      <c r="A10" s="165" t="s">
        <v>81</v>
      </c>
      <c r="B10" s="165"/>
      <c r="C10" s="26"/>
      <c r="D10" s="26" t="s">
        <v>159</v>
      </c>
      <c r="E10" s="26"/>
      <c r="F10" s="48">
        <v>2838083</v>
      </c>
      <c r="G10" s="26"/>
      <c r="H10" s="121">
        <f>F10/F11</f>
        <v>1.5530043829369358E-4</v>
      </c>
      <c r="I10" s="26"/>
      <c r="J10" s="122">
        <v>0</v>
      </c>
      <c r="M10" s="19"/>
      <c r="S10" s="20"/>
    </row>
    <row r="11" spans="1:19" ht="30" customHeight="1" thickBot="1">
      <c r="A11" s="187" t="s">
        <v>12</v>
      </c>
      <c r="B11" s="187"/>
      <c r="C11" s="26"/>
      <c r="D11" s="28"/>
      <c r="E11" s="26"/>
      <c r="F11" s="30">
        <f>SUM(F6:F10)</f>
        <v>18274790665</v>
      </c>
      <c r="G11" s="26"/>
      <c r="H11" s="149">
        <f>SUM(H6:H10)</f>
        <v>0.99999999999999989</v>
      </c>
      <c r="I11" s="26"/>
      <c r="J11" s="123">
        <f>SUM(J6:J10)</f>
        <v>3.1300000000000001E-2</v>
      </c>
    </row>
    <row r="12" spans="1:19" ht="30" customHeight="1" thickTop="1"/>
  </sheetData>
  <mergeCells count="11"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honeticPr fontId="18" type="noConversion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V16"/>
  <sheetViews>
    <sheetView rightToLeft="1" view="pageBreakPreview" zoomScaleNormal="60" zoomScaleSheetLayoutView="100" workbookViewId="0">
      <selection activeCell="O9" sqref="O9:P9"/>
    </sheetView>
  </sheetViews>
  <sheetFormatPr defaultRowHeight="30" customHeight="1"/>
  <cols>
    <col min="1" max="1" width="23.140625" style="12" customWidth="1"/>
    <col min="2" max="2" width="1.28515625" style="12" customWidth="1"/>
    <col min="3" max="3" width="15" style="12" customWidth="1"/>
    <col min="4" max="4" width="1.28515625" style="12" customWidth="1"/>
    <col min="5" max="5" width="17.140625" style="12" customWidth="1"/>
    <col min="6" max="6" width="1.28515625" style="12" customWidth="1"/>
    <col min="7" max="7" width="15.5703125" style="12" customWidth="1"/>
    <col min="8" max="8" width="1.28515625" style="12" customWidth="1"/>
    <col min="9" max="9" width="13" style="12" customWidth="1"/>
    <col min="10" max="10" width="1.28515625" style="12" customWidth="1"/>
    <col min="11" max="11" width="15.5703125" style="12" customWidth="1"/>
    <col min="12" max="12" width="1.28515625" style="12" customWidth="1"/>
    <col min="13" max="13" width="17.42578125" style="12" customWidth="1"/>
    <col min="14" max="15" width="1.28515625" style="12" customWidth="1"/>
    <col min="16" max="16" width="13.85546875" style="12" customWidth="1"/>
    <col min="17" max="17" width="1.28515625" style="12" customWidth="1"/>
    <col min="18" max="18" width="13" style="12" customWidth="1"/>
    <col min="19" max="19" width="1.28515625" style="12" customWidth="1"/>
    <col min="20" max="20" width="13" style="12" customWidth="1"/>
    <col min="21" max="21" width="1.28515625" style="12" customWidth="1"/>
    <col min="22" max="22" width="15.5703125" style="12" customWidth="1"/>
    <col min="23" max="23" width="0.28515625" customWidth="1"/>
  </cols>
  <sheetData>
    <row r="1" spans="1:22" ht="30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30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</row>
    <row r="3" spans="1:22" ht="30" customHeight="1">
      <c r="A3" s="157" t="s">
        <v>176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</row>
    <row r="4" spans="1:22" ht="30" customHeight="1">
      <c r="A4" s="164" t="s">
        <v>154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</row>
    <row r="5" spans="1:22" ht="30" customHeight="1">
      <c r="C5" s="158" t="s">
        <v>82</v>
      </c>
      <c r="D5" s="158"/>
      <c r="E5" s="158"/>
      <c r="F5" s="158"/>
      <c r="G5" s="158"/>
      <c r="H5" s="158"/>
      <c r="I5" s="158"/>
      <c r="J5" s="158"/>
      <c r="K5" s="158"/>
      <c r="M5" s="158" t="s">
        <v>83</v>
      </c>
      <c r="N5" s="158"/>
      <c r="O5" s="158"/>
      <c r="P5" s="158"/>
      <c r="Q5" s="158"/>
      <c r="R5" s="158"/>
      <c r="S5" s="158"/>
      <c r="T5" s="158"/>
      <c r="U5" s="158"/>
      <c r="V5" s="158"/>
    </row>
    <row r="6" spans="1:22" ht="30" customHeight="1">
      <c r="A6" s="157" t="s">
        <v>84</v>
      </c>
      <c r="C6" s="160" t="s">
        <v>85</v>
      </c>
      <c r="D6" s="13"/>
      <c r="E6" s="160" t="s">
        <v>86</v>
      </c>
      <c r="F6" s="13"/>
      <c r="G6" s="160" t="s">
        <v>87</v>
      </c>
      <c r="H6" s="13"/>
      <c r="I6" s="159" t="s">
        <v>12</v>
      </c>
      <c r="J6" s="159"/>
      <c r="K6" s="159"/>
      <c r="M6" s="160" t="s">
        <v>85</v>
      </c>
      <c r="N6" s="13"/>
      <c r="O6" s="160" t="s">
        <v>86</v>
      </c>
      <c r="P6" s="160"/>
      <c r="Q6" s="13"/>
      <c r="R6" s="160" t="s">
        <v>87</v>
      </c>
      <c r="S6" s="13"/>
      <c r="T6" s="159" t="s">
        <v>12</v>
      </c>
      <c r="U6" s="159"/>
      <c r="V6" s="159"/>
    </row>
    <row r="7" spans="1:22" ht="36" customHeight="1">
      <c r="A7" s="161"/>
      <c r="C7" s="161"/>
      <c r="E7" s="161"/>
      <c r="G7" s="161"/>
      <c r="I7" s="2" t="s">
        <v>67</v>
      </c>
      <c r="J7" s="13"/>
      <c r="K7" s="4" t="s">
        <v>73</v>
      </c>
      <c r="M7" s="161"/>
      <c r="O7" s="161"/>
      <c r="P7" s="161"/>
      <c r="R7" s="161"/>
      <c r="T7" s="2" t="s">
        <v>67</v>
      </c>
      <c r="U7" s="13"/>
      <c r="V7" s="4" t="s">
        <v>73</v>
      </c>
    </row>
    <row r="8" spans="1:22" ht="30" customHeight="1">
      <c r="A8" s="56" t="s">
        <v>147</v>
      </c>
      <c r="C8" s="27">
        <v>0</v>
      </c>
      <c r="D8" s="26"/>
      <c r="E8" s="27">
        <v>0</v>
      </c>
      <c r="F8" s="26"/>
      <c r="G8" s="27">
        <v>0</v>
      </c>
      <c r="H8" s="26"/>
      <c r="I8" s="27">
        <v>0</v>
      </c>
      <c r="K8" s="6">
        <v>0</v>
      </c>
      <c r="M8" s="27">
        <v>0</v>
      </c>
      <c r="N8" s="26"/>
      <c r="O8" s="188">
        <v>0</v>
      </c>
      <c r="P8" s="188"/>
      <c r="Q8" s="26"/>
      <c r="R8" s="60">
        <v>131451</v>
      </c>
      <c r="S8" s="26"/>
      <c r="T8" s="27">
        <v>131451</v>
      </c>
      <c r="U8" s="26"/>
      <c r="V8" s="46">
        <v>0</v>
      </c>
    </row>
    <row r="9" spans="1:22" ht="30" customHeight="1">
      <c r="A9" s="117" t="s">
        <v>151</v>
      </c>
      <c r="C9" s="48">
        <v>0</v>
      </c>
      <c r="D9" s="26"/>
      <c r="E9" s="48">
        <v>0</v>
      </c>
      <c r="F9" s="26"/>
      <c r="G9" s="48">
        <v>0</v>
      </c>
      <c r="H9" s="26"/>
      <c r="I9" s="48">
        <v>0</v>
      </c>
      <c r="K9" s="8">
        <v>0</v>
      </c>
      <c r="M9" s="48">
        <v>0</v>
      </c>
      <c r="N9" s="26"/>
      <c r="O9" s="178">
        <v>0</v>
      </c>
      <c r="P9" s="173"/>
      <c r="Q9" s="26"/>
      <c r="R9" s="48">
        <v>38874</v>
      </c>
      <c r="S9" s="26"/>
      <c r="T9" s="48">
        <v>38874</v>
      </c>
      <c r="U9" s="26"/>
      <c r="V9" s="72">
        <v>0</v>
      </c>
    </row>
    <row r="10" spans="1:22" ht="30" customHeight="1" thickBot="1">
      <c r="A10" s="22" t="s">
        <v>12</v>
      </c>
      <c r="C10" s="30">
        <v>0</v>
      </c>
      <c r="D10" s="26"/>
      <c r="E10" s="30">
        <f>SUM(E8:E9)</f>
        <v>0</v>
      </c>
      <c r="F10" s="26"/>
      <c r="G10" s="30">
        <f>SUM(G8:G9)</f>
        <v>0</v>
      </c>
      <c r="H10" s="26"/>
      <c r="I10" s="30">
        <f>SUM(I8:I9)</f>
        <v>0</v>
      </c>
      <c r="K10" s="10">
        <v>0</v>
      </c>
      <c r="M10" s="30">
        <v>0</v>
      </c>
      <c r="N10" s="26"/>
      <c r="O10" s="26"/>
      <c r="P10" s="30">
        <f>SUM(O8:P9)</f>
        <v>0</v>
      </c>
      <c r="Q10" s="26"/>
      <c r="R10" s="30">
        <f>SUM(R8:R9)</f>
        <v>170325</v>
      </c>
      <c r="S10" s="26"/>
      <c r="T10" s="30">
        <f>SUM(T8:T9)</f>
        <v>170325</v>
      </c>
      <c r="U10" s="26"/>
      <c r="V10" s="73">
        <v>0</v>
      </c>
    </row>
    <row r="11" spans="1:22" ht="30" customHeight="1" thickTop="1"/>
    <row r="16" spans="1:22" ht="30" customHeight="1">
      <c r="V16" s="7"/>
    </row>
  </sheetData>
  <mergeCells count="17">
    <mergeCell ref="A1:V1"/>
    <mergeCell ref="A2:V2"/>
    <mergeCell ref="A3:V3"/>
    <mergeCell ref="C5:K5"/>
    <mergeCell ref="M5:V5"/>
    <mergeCell ref="A4:V4"/>
    <mergeCell ref="O9:P9"/>
    <mergeCell ref="I6:K6"/>
    <mergeCell ref="T6:V6"/>
    <mergeCell ref="O8:P8"/>
    <mergeCell ref="A6:A7"/>
    <mergeCell ref="C6:C7"/>
    <mergeCell ref="E6:E7"/>
    <mergeCell ref="G6:G7"/>
    <mergeCell ref="M6:M7"/>
    <mergeCell ref="O6:P7"/>
    <mergeCell ref="R6:R7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درآمد سرمایه گذاری در اوراق به</vt:lpstr>
      <vt:lpstr>مبالغ تخصیصی اوراق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2025-09-30T11:48:32Z</cp:lastPrinted>
  <dcterms:created xsi:type="dcterms:W3CDTF">2025-06-25T07:31:22Z</dcterms:created>
  <dcterms:modified xsi:type="dcterms:W3CDTF">2025-10-01T06:54:33Z</dcterms:modified>
</cp:coreProperties>
</file>