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\Gholak Surena\پرتفوی ماهانه\"/>
    </mc:Choice>
  </mc:AlternateContent>
  <xr:revisionPtr revIDLastSave="0" documentId="13_ncr:1_{73C82791-5D66-4ADC-A809-8E2DBC9FDA68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صورت وضعیت" sheetId="1" r:id="rId1"/>
    <sheet name="سهام" sheetId="2" r:id="rId2"/>
    <sheet name="اوراق" sheetId="5" r:id="rId3"/>
    <sheet name="مبالغ تخصیصی اوراق" sheetId="12" r:id="rId4"/>
    <sheet name="تعدیل قیمت" sheetId="6" r:id="rId5"/>
    <sheet name="اوراق مشتقه" sheetId="3" r:id="rId6"/>
    <sheet name="واحدهای صندوق" sheetId="4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درآمد سپرده بانکی" sheetId="13" r:id="rId13"/>
    <sheet name="سایر درآمدها" sheetId="14" r:id="rId14"/>
    <sheet name="درآمد سود سهام" sheetId="15" r:id="rId15"/>
    <sheet name="سود اوراق بهادار" sheetId="17" r:id="rId16"/>
    <sheet name="درآمد ناشی از تغییر قیمت اوراق" sheetId="21" r:id="rId17"/>
    <sheet name="درآمد ناشی از فروش" sheetId="19" r:id="rId18"/>
    <sheet name="سود سپرده بانکی" sheetId="18" r:id="rId19"/>
  </sheets>
  <definedNames>
    <definedName name="_xlnm.Print_Area" localSheetId="2">اوراق!$A$1:$AM$9</definedName>
    <definedName name="_xlnm.Print_Area" localSheetId="5">'اوراق مشتقه'!$A$1:$AU$13</definedName>
    <definedName name="_xlnm.Print_Area" localSheetId="4">'تعدیل قیمت'!$A$1:$M$9</definedName>
    <definedName name="_xlnm.Print_Area" localSheetId="8">درآمد!$A$1:$K$11</definedName>
    <definedName name="_xlnm.Print_Area" localSheetId="12">'درآمد سپرده بانکی'!$A$1:$F$15</definedName>
    <definedName name="_xlnm.Print_Area" localSheetId="11">'درآمد سرمایه گذاری در اوراق به'!$A$1:$S$8</definedName>
    <definedName name="_xlnm.Print_Area" localSheetId="9">'درآمد سرمایه گذاری در سهام'!$A$1:$W$10</definedName>
    <definedName name="_xlnm.Print_Area" localSheetId="10">'درآمد سرمایه گذاری در صندوق'!$A$1:$T$10</definedName>
    <definedName name="_xlnm.Print_Area" localSheetId="14">'درآمد سود سهام'!$A$1:$T$9</definedName>
    <definedName name="_xlnm.Print_Area" localSheetId="16">'درآمد ناشی از تغییر قیمت اوراق'!$A$1:$S$11</definedName>
    <definedName name="_xlnm.Print_Area" localSheetId="17">'درآمد ناشی از فروش'!$A$1:$S$8</definedName>
    <definedName name="_xlnm.Print_Area" localSheetId="13">'سایر درآمدها'!$A$1:$G$9</definedName>
    <definedName name="_xlnm.Print_Area" localSheetId="7">سپرده!$A$1:$M$18</definedName>
    <definedName name="_xlnm.Print_Area" localSheetId="1">سهام!$A$1:$AB$14</definedName>
    <definedName name="_xlnm.Print_Area" localSheetId="15">'سود اوراق بهادار'!$A$1:$R$9</definedName>
    <definedName name="_xlnm.Print_Area" localSheetId="18">'سود سپرده بانکی'!$A$1:$M$15</definedName>
    <definedName name="_xlnm.Print_Area" localSheetId="0">'صورت وضعیت'!$A$1:$C$25</definedName>
    <definedName name="_xlnm.Print_Area" localSheetId="3">'مبالغ تخصیصی اوراق'!$A$1:$R$8</definedName>
    <definedName name="_xlnm.Print_Area" localSheetId="6">'واحدهای صندوق'!$A$1:$AB$10</definedName>
    <definedName name="_xlnm.Print_Titles" localSheetId="12">'درآمد سپرده بانکی'!$5:$6</definedName>
    <definedName name="_xlnm.Print_Titles" localSheetId="11">'درآمد سرمایه گذاری در اوراق به'!$5:$6</definedName>
    <definedName name="_xlnm.Print_Titles" localSheetId="17">'درآمد ناشی از فروش'!$5:$6</definedName>
    <definedName name="_xlnm.Print_Titles" localSheetId="18">'سود سپرده بانکی'!$5:$6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 l="1"/>
  <c r="E10" i="21"/>
  <c r="G10" i="21"/>
  <c r="I10" i="21"/>
  <c r="K10" i="21"/>
  <c r="M10" i="21"/>
  <c r="O10" i="21"/>
  <c r="Q10" i="21"/>
  <c r="E14" i="18"/>
  <c r="K14" i="18"/>
  <c r="F9" i="8"/>
  <c r="F11" i="8"/>
  <c r="H10" i="8"/>
  <c r="F14" i="13"/>
  <c r="F7" i="8"/>
  <c r="F8" i="8"/>
  <c r="S10" i="10"/>
  <c r="D10" i="10"/>
  <c r="M10" i="10"/>
  <c r="Q10" i="10"/>
  <c r="H10" i="10"/>
  <c r="O10" i="10"/>
  <c r="L18" i="7"/>
  <c r="Y10" i="4"/>
  <c r="W10" i="4"/>
  <c r="AA10" i="4"/>
  <c r="K10" i="4"/>
  <c r="J17" i="7"/>
  <c r="J16" i="7"/>
  <c r="J15" i="7"/>
  <c r="J14" i="7"/>
  <c r="J13" i="7"/>
  <c r="J12" i="7"/>
  <c r="J11" i="7"/>
  <c r="F18" i="7"/>
  <c r="D18" i="7"/>
  <c r="J10" i="7"/>
  <c r="J8" i="7"/>
  <c r="G14" i="18"/>
  <c r="C14" i="18"/>
  <c r="D14" i="13"/>
  <c r="J9" i="7"/>
  <c r="H18" i="7"/>
  <c r="I8" i="19"/>
  <c r="G8" i="19"/>
  <c r="E8" i="19"/>
  <c r="C8" i="19"/>
  <c r="G8" i="17"/>
  <c r="S8" i="15"/>
  <c r="Q8" i="15"/>
  <c r="O8" i="15"/>
  <c r="F8" i="14"/>
  <c r="D8" i="14"/>
  <c r="F10" i="8" s="1"/>
  <c r="P8" i="11"/>
  <c r="N8" i="11"/>
  <c r="L8" i="11"/>
  <c r="H8" i="11"/>
  <c r="F8" i="11"/>
  <c r="L10" i="10"/>
  <c r="F10" i="10"/>
  <c r="V9" i="9"/>
  <c r="R9" i="9"/>
  <c r="P9" i="9"/>
  <c r="J9" i="9"/>
  <c r="H9" i="9"/>
  <c r="D9" i="9"/>
  <c r="F9" i="9"/>
  <c r="J11" i="8"/>
  <c r="Q10" i="4"/>
  <c r="O10" i="4"/>
  <c r="M10" i="4"/>
  <c r="I10" i="4"/>
  <c r="G10" i="4"/>
  <c r="D10" i="4"/>
  <c r="AL9" i="5"/>
  <c r="AJ9" i="5"/>
  <c r="AH9" i="5"/>
  <c r="AD9" i="5"/>
  <c r="AB9" i="5"/>
  <c r="Z9" i="5"/>
  <c r="X9" i="5"/>
  <c r="T9" i="5"/>
  <c r="R9" i="5"/>
  <c r="P9" i="5"/>
  <c r="AA10" i="2"/>
  <c r="Y10" i="2"/>
  <c r="W10" i="2"/>
  <c r="S10" i="2"/>
  <c r="I10" i="2"/>
  <c r="G10" i="2"/>
  <c r="E10" i="2"/>
  <c r="V9" i="5"/>
  <c r="S10" i="4"/>
  <c r="L5" i="10"/>
  <c r="D8" i="11"/>
  <c r="F5" i="14"/>
  <c r="I14" i="18" l="1"/>
  <c r="M14" i="18"/>
  <c r="J18" i="7"/>
  <c r="Q8" i="19"/>
  <c r="O8" i="19"/>
  <c r="M8" i="19"/>
  <c r="K8" i="19"/>
  <c r="D14" i="18"/>
  <c r="M8" i="15"/>
  <c r="R8" i="11"/>
  <c r="J8" i="11"/>
  <c r="J14" i="18"/>
  <c r="L14" i="18"/>
  <c r="F14" i="18"/>
  <c r="N9" i="9"/>
  <c r="K8" i="15"/>
  <c r="I8" i="15"/>
  <c r="Q10" i="2"/>
  <c r="O10" i="2"/>
  <c r="K8" i="17" l="1"/>
  <c r="T9" i="9"/>
  <c r="M8" i="17" l="1"/>
  <c r="Q8" i="17"/>
  <c r="F6" i="8"/>
  <c r="K5" i="21"/>
  <c r="K5" i="19"/>
  <c r="I5" i="18"/>
  <c r="M5" i="17"/>
  <c r="O5" i="15"/>
  <c r="F5" i="13"/>
  <c r="L5" i="11"/>
  <c r="H8" i="8" l="1"/>
  <c r="H7" i="8"/>
  <c r="H9" i="8"/>
  <c r="H11" i="8" l="1"/>
</calcChain>
</file>

<file path=xl/sharedStrings.xml><?xml version="1.0" encoding="utf-8"?>
<sst xmlns="http://schemas.openxmlformats.org/spreadsheetml/2006/main" count="352" uniqueCount="131">
  <si>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</si>
  <si>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</si>
  <si>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</si>
  <si>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</si>
  <si>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</si>
  <si>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</si>
  <si>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</si>
  <si>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</si>
  <si>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</si>
  <si>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</si>
  <si>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</si>
  <si>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</si>
  <si>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</si>
  <si>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</si>
  <si>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</si>
  <si>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</si>
  <si>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</si>
  <si>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</si>
  <si>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</si>
  <si>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</si>
  <si>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</si>
  <si>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</si>
  <si>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</si>
  <si>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خرید/صدور طی دوره</t>
  </si>
  <si>
    <t>فروش/ابطال طی دوره</t>
  </si>
  <si>
    <t>صندوق</t>
  </si>
  <si>
    <t>تعداد واحد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</si>
  <si>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</si>
  <si>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</si>
  <si>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</si>
  <si>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</si>
  <si>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</si>
  <si>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</si>
  <si>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</si>
  <si>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</si>
  <si>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</si>
  <si>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</si>
  <si>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</si>
  <si>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</si>
  <si>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</si>
  <si>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</si>
  <si>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</si>
  <si>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</si>
  <si>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</si>
  <si>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</si>
  <si>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</si>
  <si>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</si>
  <si>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</si>
  <si>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</si>
  <si>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</si>
  <si>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</si>
  <si>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</si>
  <si>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</si>
  <si>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</si>
  <si>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</si>
  <si>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</si>
  <si>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</si>
  <si>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سهام</t>
  </si>
  <si>
    <t>درآمد سود سهام</t>
  </si>
  <si>
    <t>درآمد تغییر ارزش</t>
  </si>
  <si>
    <t>درآمد فروش</t>
  </si>
  <si>
    <t>عنوان</t>
  </si>
  <si>
    <t>درآمد سود اوراق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</si>
  <si>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</si>
  <si>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</si>
  <si>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</si>
  <si>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</si>
  <si>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</si>
  <si>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</si>
  <si>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</si>
  <si>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نام سپرده بانکی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</si>
  <si>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</si>
  <si>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</si>
  <si>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</si>
  <si>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</si>
  <si>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</si>
  <si>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</si>
  <si>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</si>
  <si>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سود اوراق بهادار با درآمد ثابت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</si>
  <si>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</si>
  <si>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</si>
  <si>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</si>
  <si>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</si>
  <si>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</si>
  <si>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</si>
  <si>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</si>
  <si>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</si>
  <si>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</si>
  <si>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</si>
  <si>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‫دلیل تعدیل</t>
  </si>
  <si>
    <t>از ابتدای سال مالی تا پایان ماه</t>
  </si>
  <si>
    <t>1- سرمایه گذاری ها</t>
  </si>
  <si>
    <t>1-1 سرمایه گذاری در سهام و حق تقدم سهام</t>
  </si>
  <si>
    <t xml:space="preserve">1-2-سرمایه‌گذاری در اوراق بهادار با درآمد ثابت یا علی‌الحساب  </t>
  </si>
  <si>
    <t>1-3-سرمایه‌گذاری در واحدهای صندوق های سرمایه گذاری</t>
  </si>
  <si>
    <t>1-4-سرمایه‌گذاری در  سپرده‌ بانکی</t>
  </si>
  <si>
    <t>2-درآمد حاصل از سرمایه گذاری ها</t>
  </si>
  <si>
    <t>2-1</t>
  </si>
  <si>
    <t>2-3</t>
  </si>
  <si>
    <t>2-4</t>
  </si>
  <si>
    <t>2-5</t>
  </si>
  <si>
    <t>2-1-درآمد حاصل از سرمایه­گذاری در سهام و حق تقدم سهام</t>
  </si>
  <si>
    <t>2-2- درآمد حاصل از سرمایه­گذاری در واحدهای صندوق</t>
  </si>
  <si>
    <t>2-3- درآمد حاصل از سرمایه­گذاری در اوراق بهادار با درآمد ثابت</t>
  </si>
  <si>
    <t>2-4- درآمد حاصل از سرمایه­گذاری در سپرده بانکی و گواهی سپرده</t>
  </si>
  <si>
    <t>2-5- سایر درآمدها</t>
  </si>
  <si>
    <t xml:space="preserve">سود سپرده بانکی </t>
  </si>
  <si>
    <t>1-2-2- مبالغ تخصیص یافته بابت خرید و نگهداری اوراق بهادار با درآمد ثابت (نرخ سود ترجیحی)</t>
  </si>
  <si>
    <t>قیمت ابطال هر واحد</t>
  </si>
  <si>
    <t>1403/08/30</t>
  </si>
  <si>
    <t>صندوق در اوراق بهادار با درآمد ثابت قلک سورنا</t>
  </si>
  <si>
    <t>بانک پاسارگاد شعبه جهان کودک - 290303199200591</t>
  </si>
  <si>
    <t>بانک پاسارگاد شعبه جهان کودک - 2908100199200591</t>
  </si>
  <si>
    <t>بانک پاسارگاد- 209140194247081</t>
  </si>
  <si>
    <t xml:space="preserve"> بانک پاسارگاد شعبه جهان کودک 290303199200591</t>
  </si>
  <si>
    <t>برای ماه منتهی به 1403/09/30</t>
  </si>
  <si>
    <t>1403/09/30</t>
  </si>
  <si>
    <t>اسناد خزانه-م13بودجه02-051021</t>
  </si>
  <si>
    <t>1402/12/29</t>
  </si>
  <si>
    <t>بله</t>
  </si>
  <si>
    <t>1405/10/21</t>
  </si>
  <si>
    <t>سپرده کوتاه مدت بانک خاورمیانه آفتاب 1001-10-810-707076447</t>
  </si>
  <si>
    <t>سپرده کوتاه مدت بانک خاورمیانه نوبخت 1002-10-810-707076472</t>
  </si>
  <si>
    <t>سپرده بلند مدت بانک پاسارگاد جهان کودک 290.303.19920059.2</t>
  </si>
  <si>
    <t>سپرده کوتاه مدت بانک گردشگری نیاوران 146740017666291</t>
  </si>
  <si>
    <t>سپرده بلند مدت بانک گردشگری نیاوران 14633317666291</t>
  </si>
  <si>
    <t>سپرده بلند مدت بانک پاسارگاد جهان کودک 290303199200593</t>
  </si>
  <si>
    <t>سپرده کوتاه مدت بانک گردشگری نیاوران 146996717666291</t>
  </si>
  <si>
    <t>سپرده بلند مدت بانک پاسارگاد جهان کودک 290303199200594</t>
  </si>
  <si>
    <t>صندوق س.بخشی صنایع سورنا-ب</t>
  </si>
  <si>
    <t>صندوق س. اهرمی کاریزما-واحد عادی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</si>
</sst>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3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62AC"/>
      <name val="B Titr"/>
      <charset val="178"/>
    </font>
    <font>
      <b/>
      <sz val="12"/>
      <color rgb="FF000000"/>
      <name val="Arial"/>
      <family val="2"/>
    </font>
    <font>
      <sz val="12"/>
      <color rgb="FFFF0000"/>
      <name val="B Nazanin"/>
      <charset val="178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62626"/>
      <name val="IRANSans"/>
      <family val="2"/>
    </font>
    <font>
      <b/>
      <sz val="12"/>
      <color rgb="FFFF0000"/>
      <name val="B Nazanin"/>
      <charset val="178"/>
    </font>
    <font>
      <b/>
      <sz val="12"/>
      <color theme="1"/>
      <name val="B Nazanin"/>
      <charset val="178"/>
    </font>
    <font>
      <sz val="16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10"/>
      <name val="B Nazanin"/>
      <charset val="178"/>
    </font>
    <font>
      <sz val="12"/>
      <name val="Arial"/>
      <family val="2"/>
    </font>
    <font>
      <b/>
      <sz val="12"/>
      <name val="Arial"/>
      <family val="2"/>
    </font>
    <font>
      <b/>
      <sz val="9"/>
      <color theme="1"/>
      <name val="B Nazanin"/>
      <charset val="178"/>
    </font>
    <font>
      <sz val="8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Arial"/>
      <family val="2"/>
    </font>
    <font>
      <b/>
      <sz val="14"/>
      <color theme="1"/>
      <name val="B Nazanin"/>
      <charset val="178"/>
    </font>
    <font>
      <sz val="14"/>
      <color theme="1"/>
      <name val="Arial"/>
      <family val="2"/>
    </font>
    <font>
      <b/>
      <sz val="11"/>
      <color rgb="FF262626"/>
      <name val="IRANSans"/>
      <family val="2"/>
    </font>
    <font>
      <b/>
      <sz val="10"/>
      <color rgb="FF000000"/>
      <name val="IRAN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41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0" borderId="4" xfId="0" applyNumberFormat="1" applyFont="1" applyBorder="1" applyAlignment="1">
      <alignment horizontal="center" vertical="top"/>
    </xf>
    <xf numFmtId="3" fontId="3" fillId="0" borderId="5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37" fontId="3" fillId="0" borderId="2" xfId="0" applyNumberFormat="1" applyFont="1" applyBorder="1" applyAlignment="1">
      <alignment horizontal="center" vertical="top"/>
    </xf>
    <xf numFmtId="37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37" fontId="4" fillId="0" borderId="6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 applyAlignment="1">
      <alignment vertical="center" readingOrder="2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3" fontId="2" fillId="0" borderId="0" xfId="0" applyNumberFormat="1" applyFont="1" applyAlignment="1">
      <alignment horizontal="right" vertical="top"/>
    </xf>
    <xf numFmtId="0" fontId="2" fillId="0" borderId="4" xfId="0" applyFont="1" applyBorder="1" applyAlignment="1">
      <alignment horizontal="center" vertical="center" wrapText="1"/>
    </xf>
    <xf numFmtId="37" fontId="2" fillId="0" borderId="0" xfId="0" applyNumberFormat="1" applyFont="1" applyAlignment="1">
      <alignment horizontal="center" vertical="top"/>
    </xf>
    <xf numFmtId="10" fontId="7" fillId="0" borderId="2" xfId="0" applyNumberFormat="1" applyFont="1" applyBorder="1" applyAlignment="1">
      <alignment horizontal="left"/>
    </xf>
    <xf numFmtId="10" fontId="2" fillId="0" borderId="1" xfId="0" applyNumberFormat="1" applyFont="1" applyBorder="1" applyAlignment="1">
      <alignment horizontal="center" vertical="center" wrapText="1"/>
    </xf>
    <xf numFmtId="10" fontId="7" fillId="0" borderId="0" xfId="0" applyNumberFormat="1" applyFont="1" applyAlignment="1">
      <alignment horizontal="left"/>
    </xf>
    <xf numFmtId="3" fontId="2" fillId="0" borderId="9" xfId="0" applyNumberFormat="1" applyFont="1" applyBorder="1" applyAlignment="1">
      <alignment horizontal="center" vertical="top"/>
    </xf>
    <xf numFmtId="3" fontId="2" fillId="0" borderId="10" xfId="0" applyNumberFormat="1" applyFont="1" applyBorder="1" applyAlignment="1">
      <alignment horizontal="center" vertical="top"/>
    </xf>
    <xf numFmtId="0" fontId="7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top"/>
    </xf>
    <xf numFmtId="37" fontId="7" fillId="0" borderId="0" xfId="0" applyNumberFormat="1" applyFont="1" applyAlignment="1">
      <alignment horizontal="center"/>
    </xf>
    <xf numFmtId="37" fontId="2" fillId="0" borderId="5" xfId="0" applyNumberFormat="1" applyFont="1" applyBorder="1" applyAlignment="1">
      <alignment horizontal="center" vertical="top"/>
    </xf>
    <xf numFmtId="37" fontId="10" fillId="0" borderId="0" xfId="0" applyNumberFormat="1" applyFont="1" applyAlignment="1">
      <alignment horizontal="center"/>
    </xf>
    <xf numFmtId="3" fontId="0" fillId="0" borderId="0" xfId="0" applyNumberFormat="1" applyAlignment="1">
      <alignment horizontal="left"/>
    </xf>
    <xf numFmtId="37" fontId="7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 vertical="top"/>
    </xf>
    <xf numFmtId="0" fontId="0" fillId="0" borderId="0" xfId="0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2" fillId="0" borderId="0" xfId="1" applyAlignment="1">
      <alignment wrapText="1"/>
    </xf>
    <xf numFmtId="3" fontId="14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/>
    </xf>
    <xf numFmtId="37" fontId="2" fillId="2" borderId="5" xfId="0" applyNumberFormat="1" applyFont="1" applyFill="1" applyBorder="1" applyAlignment="1">
      <alignment horizontal="center" vertical="top"/>
    </xf>
    <xf numFmtId="37" fontId="3" fillId="0" borderId="2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2" fillId="0" borderId="5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15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10" fontId="10" fillId="0" borderId="0" xfId="0" applyNumberFormat="1" applyFont="1" applyAlignment="1">
      <alignment horizontal="left"/>
    </xf>
    <xf numFmtId="10" fontId="3" fillId="2" borderId="0" xfId="0" applyNumberFormat="1" applyFont="1" applyFill="1" applyAlignment="1">
      <alignment horizontal="center" vertical="top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3" fontId="2" fillId="0" borderId="0" xfId="0" applyNumberFormat="1" applyFont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 wrapText="1"/>
    </xf>
    <xf numFmtId="37" fontId="3" fillId="2" borderId="0" xfId="0" applyNumberFormat="1" applyFont="1" applyFill="1" applyAlignment="1">
      <alignment horizontal="center" vertical="top"/>
    </xf>
    <xf numFmtId="37" fontId="0" fillId="0" borderId="0" xfId="0" applyNumberFormat="1" applyAlignment="1">
      <alignment horizontal="left"/>
    </xf>
    <xf numFmtId="0" fontId="8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37" fontId="11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left"/>
    </xf>
    <xf numFmtId="37" fontId="7" fillId="2" borderId="0" xfId="0" applyNumberFormat="1" applyFont="1" applyFill="1" applyAlignment="1">
      <alignment horizontal="right" vertical="center"/>
    </xf>
    <xf numFmtId="37" fontId="3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/>
    </xf>
    <xf numFmtId="37" fontId="2" fillId="2" borderId="8" xfId="0" applyNumberFormat="1" applyFont="1" applyFill="1" applyBorder="1" applyAlignment="1">
      <alignment horizontal="center" vertical="top"/>
    </xf>
    <xf numFmtId="37" fontId="10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37" fontId="2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5" fillId="2" borderId="0" xfId="0" applyFont="1" applyFill="1" applyAlignment="1">
      <alignment vertical="center"/>
    </xf>
    <xf numFmtId="0" fontId="23" fillId="2" borderId="0" xfId="0" applyFont="1" applyFill="1" applyAlignment="1">
      <alignment vertical="center" wrapText="1" readingOrder="2"/>
    </xf>
    <xf numFmtId="0" fontId="24" fillId="2" borderId="0" xfId="0" applyFont="1" applyFill="1" applyAlignment="1">
      <alignment horizontal="center" vertical="center" wrapText="1" readingOrder="2"/>
    </xf>
    <xf numFmtId="164" fontId="25" fillId="2" borderId="0" xfId="0" applyNumberFormat="1" applyFont="1" applyFill="1" applyAlignment="1">
      <alignment vertical="center" wrapText="1" readingOrder="2"/>
    </xf>
    <xf numFmtId="164" fontId="25" fillId="2" borderId="0" xfId="0" applyNumberFormat="1" applyFont="1" applyFill="1" applyAlignment="1">
      <alignment horizontal="center" vertical="center" wrapText="1" readingOrder="2"/>
    </xf>
    <xf numFmtId="0" fontId="26" fillId="2" borderId="0" xfId="0" applyFont="1" applyFill="1" applyAlignment="1">
      <alignment horizontal="left"/>
    </xf>
    <xf numFmtId="3" fontId="3" fillId="2" borderId="2" xfId="0" applyNumberFormat="1" applyFont="1" applyFill="1" applyBorder="1" applyAlignment="1">
      <alignment horizontal="right" vertical="top"/>
    </xf>
    <xf numFmtId="37" fontId="7" fillId="0" borderId="0" xfId="0" applyNumberFormat="1" applyFont="1" applyAlignment="1">
      <alignment horizontal="right"/>
    </xf>
    <xf numFmtId="3" fontId="3" fillId="0" borderId="2" xfId="0" applyNumberFormat="1" applyFont="1" applyBorder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0" fontId="7" fillId="0" borderId="0" xfId="0" applyFont="1" applyAlignment="1">
      <alignment horizontal="right"/>
    </xf>
    <xf numFmtId="0" fontId="26" fillId="2" borderId="0" xfId="0" applyFont="1" applyFill="1"/>
    <xf numFmtId="10" fontId="27" fillId="2" borderId="0" xfId="0" applyNumberFormat="1" applyFont="1" applyFill="1" applyAlignment="1">
      <alignment vertical="center" wrapText="1" readingOrder="2"/>
    </xf>
    <xf numFmtId="10" fontId="28" fillId="2" borderId="0" xfId="0" applyNumberFormat="1" applyFont="1" applyFill="1"/>
    <xf numFmtId="10" fontId="28" fillId="2" borderId="0" xfId="0" applyNumberFormat="1" applyFont="1" applyFill="1" applyAlignment="1">
      <alignment horizontal="left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0" fontId="17" fillId="0" borderId="5" xfId="0" applyNumberFormat="1" applyFont="1" applyBorder="1" applyAlignment="1">
      <alignment horizontal="center" vertical="top"/>
    </xf>
    <xf numFmtId="3" fontId="20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37" fontId="3" fillId="2" borderId="2" xfId="0" applyNumberFormat="1" applyFont="1" applyFill="1" applyBorder="1" applyAlignment="1">
      <alignment horizontal="center" vertical="center"/>
    </xf>
    <xf numFmtId="37" fontId="7" fillId="2" borderId="0" xfId="0" applyNumberFormat="1" applyFont="1" applyFill="1" applyAlignment="1">
      <alignment horizontal="center" vertical="center"/>
    </xf>
    <xf numFmtId="37" fontId="3" fillId="2" borderId="0" xfId="0" applyNumberFormat="1" applyFont="1" applyFill="1" applyAlignment="1">
      <alignment horizontal="center" vertical="center"/>
    </xf>
    <xf numFmtId="38" fontId="3" fillId="2" borderId="0" xfId="0" applyNumberFormat="1" applyFont="1" applyFill="1" applyAlignment="1">
      <alignment horizontal="center" vertical="center"/>
    </xf>
    <xf numFmtId="37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37" fontId="3" fillId="2" borderId="2" xfId="0" applyNumberFormat="1" applyFont="1" applyFill="1" applyBorder="1" applyAlignment="1">
      <alignment horizontal="center" vertical="top"/>
    </xf>
    <xf numFmtId="37" fontId="16" fillId="2" borderId="5" xfId="0" applyNumberFormat="1" applyFont="1" applyFill="1" applyBorder="1" applyAlignment="1">
      <alignment horizontal="center" vertical="top"/>
    </xf>
    <xf numFmtId="37" fontId="11" fillId="2" borderId="2" xfId="0" applyNumberFormat="1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/>
    </xf>
    <xf numFmtId="37" fontId="17" fillId="2" borderId="5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horizontal="center" vertical="top"/>
    </xf>
    <xf numFmtId="10" fontId="3" fillId="2" borderId="2" xfId="0" applyNumberFormat="1" applyFont="1" applyFill="1" applyBorder="1" applyAlignment="1">
      <alignment horizontal="center" vertical="top"/>
    </xf>
    <xf numFmtId="10" fontId="3" fillId="2" borderId="4" xfId="0" applyNumberFormat="1" applyFont="1" applyFill="1" applyBorder="1" applyAlignment="1">
      <alignment horizontal="center" vertical="top"/>
    </xf>
    <xf numFmtId="9" fontId="2" fillId="2" borderId="5" xfId="0" applyNumberFormat="1" applyFont="1" applyFill="1" applyBorder="1" applyAlignment="1">
      <alignment horizontal="center" vertical="top"/>
    </xf>
    <xf numFmtId="10" fontId="15" fillId="0" borderId="0" xfId="0" applyNumberFormat="1" applyFont="1" applyAlignment="1">
      <alignment horizontal="left"/>
    </xf>
    <xf numFmtId="0" fontId="17" fillId="2" borderId="3" xfId="0" applyFont="1" applyFill="1" applyBorder="1" applyAlignment="1">
      <alignment horizontal="center" vertical="center"/>
    </xf>
    <xf numFmtId="37" fontId="6" fillId="2" borderId="0" xfId="0" applyNumberFormat="1" applyFont="1" applyFill="1" applyAlignment="1">
      <alignment horizontal="center" vertical="top"/>
    </xf>
    <xf numFmtId="10" fontId="17" fillId="2" borderId="5" xfId="0" applyNumberFormat="1" applyFont="1" applyFill="1" applyBorder="1" applyAlignment="1">
      <alignment horizontal="center" vertical="top"/>
    </xf>
    <xf numFmtId="0" fontId="8" fillId="2" borderId="0" xfId="0" applyFont="1" applyFill="1" applyAlignment="1">
      <alignment horizontal="left"/>
    </xf>
    <xf numFmtId="3" fontId="29" fillId="0" borderId="0" xfId="0" applyNumberFormat="1" applyFont="1" applyAlignment="1">
      <alignment horizontal="left"/>
    </xf>
    <xf numFmtId="10" fontId="2" fillId="0" borderId="0" xfId="0" applyNumberFormat="1" applyFont="1" applyAlignment="1">
      <alignment vertical="center"/>
    </xf>
    <xf numFmtId="10" fontId="7" fillId="2" borderId="0" xfId="0" applyNumberFormat="1" applyFont="1" applyFill="1" applyAlignment="1">
      <alignment horizontal="right" vertical="center"/>
    </xf>
    <xf numFmtId="10" fontId="0" fillId="2" borderId="0" xfId="0" applyNumberFormat="1" applyFill="1" applyAlignment="1">
      <alignment horizontal="left"/>
    </xf>
    <xf numFmtId="10" fontId="6" fillId="2" borderId="2" xfId="0" applyNumberFormat="1" applyFont="1" applyFill="1" applyBorder="1" applyAlignment="1">
      <alignment horizontal="center" vertical="top"/>
    </xf>
    <xf numFmtId="3" fontId="2" fillId="2" borderId="5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0" fontId="3" fillId="0" borderId="2" xfId="0" applyNumberFormat="1" applyFont="1" applyBorder="1" applyAlignment="1">
      <alignment horizontal="center" vertical="top"/>
    </xf>
    <xf numFmtId="37" fontId="16" fillId="0" borderId="9" xfId="0" applyNumberFormat="1" applyFont="1" applyBorder="1" applyAlignment="1">
      <alignment horizontal="center" vertical="top"/>
    </xf>
    <xf numFmtId="0" fontId="7" fillId="2" borderId="0" xfId="0" applyFont="1" applyFill="1" applyAlignment="1">
      <alignment horizontal="right"/>
    </xf>
    <xf numFmtId="3" fontId="2" fillId="2" borderId="0" xfId="0" applyNumberFormat="1" applyFont="1" applyFill="1" applyAlignment="1">
      <alignment horizontal="right" vertical="top"/>
    </xf>
    <xf numFmtId="3" fontId="2" fillId="2" borderId="10" xfId="0" applyNumberFormat="1" applyFont="1" applyFill="1" applyBorder="1" applyAlignment="1">
      <alignment horizontal="center" vertical="top"/>
    </xf>
    <xf numFmtId="10" fontId="2" fillId="2" borderId="10" xfId="0" applyNumberFormat="1" applyFont="1" applyFill="1" applyBorder="1" applyAlignment="1">
      <alignment horizontal="center" vertical="top"/>
    </xf>
    <xf numFmtId="10" fontId="7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10" fontId="3" fillId="2" borderId="4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0" fontId="2" fillId="2" borderId="5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horizontal="left"/>
    </xf>
    <xf numFmtId="4" fontId="3" fillId="0" borderId="0" xfId="0" applyNumberFormat="1" applyFont="1" applyAlignment="1">
      <alignment horizontal="center" vertical="top"/>
    </xf>
    <xf numFmtId="9" fontId="3" fillId="0" borderId="2" xfId="0" applyNumberFormat="1" applyFont="1" applyBorder="1" applyAlignment="1">
      <alignment horizontal="center" vertical="top"/>
    </xf>
    <xf numFmtId="9" fontId="7" fillId="0" borderId="0" xfId="0" applyNumberFormat="1" applyFont="1" applyAlignment="1">
      <alignment horizontal="center"/>
    </xf>
    <xf numFmtId="10" fontId="2" fillId="0" borderId="5" xfId="0" applyNumberFormat="1" applyFont="1" applyBorder="1" applyAlignment="1">
      <alignment horizontal="center" vertical="top"/>
    </xf>
    <xf numFmtId="3" fontId="3" fillId="0" borderId="8" xfId="0" applyNumberFormat="1" applyFont="1" applyBorder="1" applyAlignment="1">
      <alignment vertical="center" wrapText="1" readingOrder="2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 wrapText="1" readingOrder="2"/>
    </xf>
    <xf numFmtId="9" fontId="3" fillId="0" borderId="0" xfId="0" applyNumberFormat="1" applyFont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wrapText="1"/>
    </xf>
    <xf numFmtId="37" fontId="4" fillId="2" borderId="5" xfId="0" applyNumberFormat="1" applyFont="1" applyFill="1" applyBorder="1" applyAlignment="1">
      <alignment horizontal="center" vertical="top"/>
    </xf>
    <xf numFmtId="37" fontId="22" fillId="0" borderId="0" xfId="0" applyNumberFormat="1" applyFont="1" applyAlignment="1">
      <alignment horizontal="center"/>
    </xf>
    <xf numFmtId="10" fontId="4" fillId="2" borderId="5" xfId="0" applyNumberFormat="1" applyFont="1" applyFill="1" applyBorder="1" applyAlignment="1">
      <alignment horizontal="center" vertical="top"/>
    </xf>
    <xf numFmtId="37" fontId="22" fillId="2" borderId="0" xfId="0" applyNumberFormat="1" applyFont="1" applyFill="1" applyAlignment="1">
      <alignment horizontal="center"/>
    </xf>
    <xf numFmtId="37" fontId="4" fillId="2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left"/>
    </xf>
    <xf numFmtId="3" fontId="30" fillId="0" borderId="0" xfId="0" applyNumberFormat="1" applyFont="1" applyAlignment="1">
      <alignment horizontal="left"/>
    </xf>
    <xf numFmtId="10" fontId="25" fillId="2" borderId="0" xfId="0" applyNumberFormat="1" applyFont="1" applyFill="1" applyAlignment="1">
      <alignment vertical="center" wrapText="1" readingOrder="2"/>
    </xf>
    <xf numFmtId="0" fontId="7" fillId="0" borderId="0" xfId="0" applyFont="1"/>
    <xf numFmtId="37" fontId="7" fillId="0" borderId="0" xfId="0" applyNumberFormat="1" applyFont="1"/>
    <xf numFmtId="10" fontId="2" fillId="2" borderId="5" xfId="0" applyNumberFormat="1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right" vertical="top"/>
    </xf>
    <xf numFmtId="10" fontId="6" fillId="0" borderId="0" xfId="0" applyNumberFormat="1" applyFont="1" applyAlignment="1">
      <alignment horizontal="center" vertical="center"/>
    </xf>
    <xf numFmtId="3" fontId="3" fillId="2" borderId="0" xfId="0" applyNumberFormat="1" applyFont="1" applyFill="1" applyAlignment="1">
      <alignment horizontal="center" vertical="top"/>
    </xf>
    <xf numFmtId="37" fontId="7" fillId="2" borderId="0" xfId="0" applyNumberFormat="1" applyFont="1" applyFill="1" applyAlignment="1">
      <alignment horizontal="center"/>
    </xf>
    <xf numFmtId="10" fontId="6" fillId="2" borderId="0" xfId="0" applyNumberFormat="1" applyFont="1" applyFill="1" applyAlignment="1">
      <alignment horizontal="center" vertical="top"/>
    </xf>
    <xf numFmtId="0" fontId="3" fillId="0" borderId="4" xfId="0" applyFont="1" applyBorder="1" applyAlignment="1">
      <alignment horizontal="right" vertical="top"/>
    </xf>
    <xf numFmtId="39" fontId="3" fillId="2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37" fontId="17" fillId="0" borderId="5" xfId="0" applyNumberFormat="1" applyFont="1" applyBorder="1" applyAlignment="1">
      <alignment horizontal="center" vertical="top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/>
    </xf>
    <xf numFmtId="3" fontId="20" fillId="2" borderId="0" xfId="0" applyNumberFormat="1" applyFont="1" applyFill="1" applyAlignment="1">
      <alignment horizontal="center" vertical="top"/>
    </xf>
    <xf numFmtId="0" fontId="20" fillId="2" borderId="0" xfId="0" applyFont="1" applyFill="1" applyAlignment="1">
      <alignment horizontal="left" vertical="top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3" fontId="3" fillId="0" borderId="2" xfId="0" applyNumberFormat="1" applyFont="1" applyBorder="1" applyAlignment="1">
      <alignment horizontal="center" vertical="top"/>
    </xf>
    <xf numFmtId="0" fontId="17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top"/>
    </xf>
    <xf numFmtId="3" fontId="2" fillId="0" borderId="9" xfId="0" applyNumberFormat="1" applyFont="1" applyBorder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7" fontId="3" fillId="2" borderId="2" xfId="0" applyNumberFormat="1" applyFont="1" applyFill="1" applyBorder="1" applyAlignment="1">
      <alignment horizontal="center" vertical="top"/>
    </xf>
    <xf numFmtId="37" fontId="11" fillId="2" borderId="0" xfId="0" applyNumberFormat="1" applyFont="1" applyFill="1" applyAlignment="1">
      <alignment horizontal="right" vertical="center"/>
    </xf>
    <xf numFmtId="37" fontId="6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right" vertical="top"/>
    </xf>
    <xf numFmtId="37" fontId="3" fillId="2" borderId="0" xfId="0" applyNumberFormat="1" applyFont="1" applyFill="1" applyAlignment="1">
      <alignment horizontal="center" vertical="top"/>
    </xf>
    <xf numFmtId="0" fontId="3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1" xfId="0" applyFont="1" applyBorder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37" fontId="2" fillId="2" borderId="5" xfId="0" applyNumberFormat="1" applyFont="1" applyFill="1" applyBorder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0" borderId="4" xfId="0" applyNumberFormat="1" applyFont="1" applyBorder="1" applyAlignment="1">
      <alignment horizontal="center" vertical="top"/>
    </xf>
    <xf numFmtId="37" fontId="2" fillId="0" borderId="5" xfId="0" applyNumberFormat="1" applyFont="1" applyBorder="1" applyAlignment="1">
      <alignment horizontal="center" vertical="top"/>
    </xf>
    <xf numFmtId="0" fontId="0" fillId="0" borderId="0" xfId="0" applyAlignment="1">
      <alignment wrapText="1"/>
    </xf>
    <xf numFmtId="37" fontId="3" fillId="0" borderId="2" xfId="0" applyNumberFormat="1" applyFont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1:C23"/>
  <sheetViews>
    <sheetView rightToLeft="1" tabSelected="1" view="pageBreakPreview" zoomScaleNormal="100" zoomScaleSheetLayoutView="100" workbookViewId="0">
      <selection activeCell="I20" sqref="I20"/>
    </sheetView>
  </sheetViews>
  <sheetFormatPr defaultRowHeight="12.75"/>
  <cols>
    <col min="1" max="1" width="21" customWidth="1"/>
    <col min="2" max="2" width="38" customWidth="1"/>
    <col min="3" max="3" width="36.5703125" customWidth="1"/>
  </cols>
  <sheetData>
    <row r="11" spans="1:3" ht="29.1" customHeight="1">
      <c r="A11" s="194"/>
      <c r="B11" s="194"/>
      <c r="C11" s="194"/>
    </row>
    <row r="12" spans="1:3" ht="21.75" customHeight="1">
      <c r="A12" s="194"/>
      <c r="B12" s="194"/>
      <c r="C12" s="194"/>
    </row>
    <row r="13" spans="1:3" ht="21.75" customHeight="1">
      <c r="A13" s="194"/>
      <c r="B13" s="194"/>
      <c r="C13" s="194"/>
    </row>
    <row r="14" spans="1:3" ht="28.5" customHeight="1"/>
    <row r="15" spans="1:3" ht="24.75">
      <c r="A15" s="71"/>
      <c r="B15" s="195"/>
      <c r="C15" s="71"/>
    </row>
    <row r="16" spans="1:3" ht="24.75">
      <c r="A16" s="71"/>
      <c r="B16" s="195"/>
      <c r="C16" s="71"/>
    </row>
    <row r="17" spans="1:3" ht="26.25">
      <c r="A17" s="193" t="s">
        <v>110</v>
      </c>
      <c r="B17" s="193"/>
      <c r="C17" s="193"/>
    </row>
    <row r="18" spans="1:3" ht="26.25">
      <c r="A18" s="193" t="s">
        <v>0</v>
      </c>
      <c r="B18" s="193"/>
      <c r="C18" s="193"/>
    </row>
    <row r="19" spans="1:3" ht="26.25">
      <c r="A19" s="193" t="s">
        <v>115</v>
      </c>
      <c r="B19" s="193"/>
      <c r="C19" s="193"/>
    </row>
    <row r="20" spans="1:3" ht="24.75">
      <c r="A20" s="71"/>
      <c r="B20" s="71"/>
      <c r="C20" s="71"/>
    </row>
    <row r="21" spans="1:3" ht="24.75">
      <c r="A21" s="71"/>
      <c r="B21" s="71"/>
      <c r="C21" s="71"/>
    </row>
    <row r="22" spans="1:3" ht="24.75">
      <c r="A22" s="71"/>
      <c r="B22" s="71"/>
      <c r="C22" s="71"/>
    </row>
    <row r="23" spans="1:3" ht="24.75">
      <c r="A23" s="71"/>
      <c r="B23" s="71"/>
      <c r="C23" s="71"/>
    </row>
  </sheetData>
  <mergeCells count="7">
    <mergeCell ref="A18:C18"/>
    <mergeCell ref="A19:C19"/>
    <mergeCell ref="A11:C11"/>
    <mergeCell ref="A12:C12"/>
    <mergeCell ref="A13:C13"/>
    <mergeCell ref="B15:B16"/>
    <mergeCell ref="A17:C17"/>
  </mergeCells>
  <pageMargins left="0.39" right="0.39" top="0.39" bottom="0.39" header="0" footer="0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AM17"/>
  <sheetViews>
    <sheetView rightToLeft="1" view="pageBreakPreview" zoomScaleNormal="100" zoomScaleSheetLayoutView="100" workbookViewId="0">
      <selection activeCell="B10" sqref="B10"/>
    </sheetView>
  </sheetViews>
  <sheetFormatPr defaultRowHeight="30" customHeight="1"/>
  <cols>
    <col min="1" max="1" width="6.140625" style="19" bestFit="1" customWidth="1"/>
    <col min="2" max="2" width="21.140625" style="19" customWidth="1"/>
    <col min="3" max="3" width="0.7109375" style="19" customWidth="1"/>
    <col min="4" max="4" width="15.7109375" style="19" bestFit="1" customWidth="1"/>
    <col min="5" max="5" width="1.28515625" style="19" customWidth="1"/>
    <col min="6" max="6" width="16.5703125" style="19" bestFit="1" customWidth="1"/>
    <col min="7" max="7" width="1.28515625" style="19" customWidth="1"/>
    <col min="8" max="8" width="15.140625" style="85" bestFit="1" customWidth="1"/>
    <col min="9" max="9" width="1.28515625" style="19" customWidth="1"/>
    <col min="10" max="10" width="16.5703125" style="19" bestFit="1" customWidth="1"/>
    <col min="11" max="11" width="1.28515625" style="19" customWidth="1"/>
    <col min="12" max="12" width="17.42578125" style="140" bestFit="1" customWidth="1"/>
    <col min="13" max="13" width="1.28515625" style="19" customWidth="1"/>
    <col min="14" max="14" width="16.140625" style="85" bestFit="1" customWidth="1"/>
    <col min="15" max="15" width="1.28515625" style="85" customWidth="1"/>
    <col min="16" max="16" width="17.140625" style="85" bestFit="1" customWidth="1"/>
    <col min="17" max="17" width="1.28515625" style="85" customWidth="1"/>
    <col min="18" max="18" width="17" style="85" bestFit="1" customWidth="1"/>
    <col min="19" max="19" width="1.28515625" style="19" customWidth="1"/>
    <col min="20" max="20" width="16.42578125" style="19" bestFit="1" customWidth="1"/>
    <col min="21" max="21" width="1.28515625" style="19" customWidth="1"/>
    <col min="22" max="22" width="17.42578125" style="140" bestFit="1" customWidth="1"/>
    <col min="23" max="23" width="0.28515625" style="19" customWidth="1"/>
    <col min="24" max="24" width="11.7109375" style="19" bestFit="1" customWidth="1"/>
    <col min="25" max="25" width="9.140625" style="42" customWidth="1"/>
    <col min="26" max="26" width="18.7109375" style="19" bestFit="1" customWidth="1"/>
    <col min="27" max="27" width="9.140625" style="19" customWidth="1"/>
    <col min="28" max="28" width="16.85546875" style="19" bestFit="1" customWidth="1"/>
    <col min="29" max="29" width="9.140625" style="19" customWidth="1"/>
    <col min="30" max="30" width="26.28515625" style="19" bestFit="1" customWidth="1"/>
    <col min="31" max="16384" width="9.140625" style="19"/>
  </cols>
  <sheetData>
    <row r="1" spans="1:39" ht="30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</row>
    <row r="2" spans="1:39" ht="30" customHeight="1">
      <c r="A2" s="199" t="s">
        <v>45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</row>
    <row r="3" spans="1:39" ht="30" customHeight="1">
      <c r="A3" s="199" t="s">
        <v>115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</row>
    <row r="4" spans="1:39" s="20" customFormat="1" ht="30" customHeight="1">
      <c r="A4" s="198" t="s">
        <v>101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Y4" s="67"/>
    </row>
    <row r="5" spans="1:39" ht="30" customHeight="1">
      <c r="D5" s="200" t="s">
        <v>56</v>
      </c>
      <c r="E5" s="200"/>
      <c r="F5" s="200"/>
      <c r="G5" s="200"/>
      <c r="H5" s="200"/>
      <c r="I5" s="200"/>
      <c r="J5" s="200"/>
      <c r="K5" s="200"/>
      <c r="L5" s="200"/>
      <c r="N5" s="200" t="s">
        <v>90</v>
      </c>
      <c r="O5" s="200"/>
      <c r="P5" s="200"/>
      <c r="Q5" s="200"/>
      <c r="R5" s="200"/>
      <c r="S5" s="200"/>
      <c r="T5" s="200"/>
      <c r="U5" s="200"/>
      <c r="V5" s="200"/>
    </row>
    <row r="6" spans="1:39" ht="30" customHeight="1">
      <c r="D6" s="36"/>
      <c r="E6" s="36"/>
      <c r="F6" s="36"/>
      <c r="G6" s="36"/>
      <c r="H6" s="123"/>
      <c r="I6" s="36"/>
      <c r="J6" s="201" t="s">
        <v>11</v>
      </c>
      <c r="K6" s="201"/>
      <c r="L6" s="201"/>
      <c r="N6" s="123"/>
      <c r="O6" s="123"/>
      <c r="P6" s="123"/>
      <c r="Q6" s="123"/>
      <c r="R6" s="123"/>
      <c r="S6" s="36"/>
      <c r="T6" s="201" t="s">
        <v>11</v>
      </c>
      <c r="U6" s="201"/>
      <c r="V6" s="201"/>
    </row>
    <row r="7" spans="1:39" ht="30" customHeight="1">
      <c r="A7" s="200" t="s">
        <v>57</v>
      </c>
      <c r="B7" s="200"/>
      <c r="D7" s="1" t="s">
        <v>58</v>
      </c>
      <c r="F7" s="1" t="s">
        <v>59</v>
      </c>
      <c r="H7" s="94" t="s">
        <v>60</v>
      </c>
      <c r="J7" s="2" t="s">
        <v>42</v>
      </c>
      <c r="K7" s="36"/>
      <c r="L7" s="137" t="s">
        <v>48</v>
      </c>
      <c r="N7" s="94" t="s">
        <v>58</v>
      </c>
      <c r="O7" s="222" t="s">
        <v>59</v>
      </c>
      <c r="P7" s="222"/>
      <c r="R7" s="94" t="s">
        <v>60</v>
      </c>
      <c r="T7" s="2" t="s">
        <v>42</v>
      </c>
      <c r="U7" s="36"/>
      <c r="V7" s="137" t="s">
        <v>48</v>
      </c>
    </row>
    <row r="8" spans="1:39" ht="30" customHeight="1">
      <c r="A8" s="203"/>
      <c r="B8" s="203"/>
      <c r="D8" s="13"/>
      <c r="E8" s="48"/>
      <c r="F8" s="13"/>
      <c r="G8" s="48"/>
      <c r="H8" s="77"/>
      <c r="I8" s="14"/>
      <c r="J8" s="14"/>
      <c r="K8" s="48"/>
      <c r="L8" s="138"/>
      <c r="M8" s="48"/>
      <c r="N8" s="125"/>
      <c r="O8" s="223"/>
      <c r="P8" s="223"/>
      <c r="Q8" s="97"/>
      <c r="R8" s="127"/>
      <c r="S8" s="48"/>
      <c r="T8" s="13"/>
      <c r="U8" s="48"/>
      <c r="V8" s="145"/>
      <c r="X8" s="25"/>
      <c r="Y8" s="142"/>
      <c r="Z8" s="141"/>
      <c r="AA8" s="25"/>
      <c r="AB8" s="25"/>
      <c r="AC8" s="25"/>
      <c r="AD8" s="25"/>
      <c r="AF8" s="199"/>
      <c r="AG8" s="199"/>
      <c r="AH8" s="199"/>
      <c r="AI8" s="199"/>
      <c r="AJ8" s="199"/>
      <c r="AK8" s="199"/>
      <c r="AL8" s="199"/>
      <c r="AM8" s="199"/>
    </row>
    <row r="9" spans="1:39" s="29" customFormat="1" ht="30" customHeight="1" thickBot="1">
      <c r="A9" s="199" t="s">
        <v>11</v>
      </c>
      <c r="B9" s="199"/>
      <c r="D9" s="49">
        <f>SUM(D8:D8)</f>
        <v>0</v>
      </c>
      <c r="E9" s="50"/>
      <c r="F9" s="129">
        <f>SUM(F8:F8)</f>
        <v>0</v>
      </c>
      <c r="G9" s="50"/>
      <c r="H9" s="60">
        <f>SUM(H8:H8)</f>
        <v>0</v>
      </c>
      <c r="I9" s="50"/>
      <c r="J9" s="49">
        <f>SUM(J8:J8)</f>
        <v>0</v>
      </c>
      <c r="K9" s="50"/>
      <c r="L9" s="139">
        <v>0</v>
      </c>
      <c r="M9" s="50"/>
      <c r="N9" s="60">
        <f>SUM(N8:N8)</f>
        <v>0</v>
      </c>
      <c r="O9" s="93"/>
      <c r="P9" s="60">
        <f>SUM(O8:P8)</f>
        <v>0</v>
      </c>
      <c r="Q9" s="128"/>
      <c r="R9" s="170">
        <f>SUM(R8:R8)</f>
        <v>0</v>
      </c>
      <c r="S9" s="50"/>
      <c r="T9" s="49">
        <f>SUM(T8:T8)</f>
        <v>0</v>
      </c>
      <c r="U9" s="50"/>
      <c r="V9" s="139">
        <f>SUM(V8:V8)</f>
        <v>0</v>
      </c>
      <c r="X9" s="87"/>
      <c r="Y9" s="143"/>
      <c r="Z9" s="87"/>
      <c r="AA9" s="86"/>
      <c r="AB9" s="87"/>
      <c r="AC9" s="86"/>
      <c r="AD9" s="224"/>
      <c r="AE9" s="224"/>
      <c r="AF9" s="87"/>
      <c r="AG9" s="86"/>
      <c r="AH9" s="87"/>
      <c r="AI9" s="86"/>
      <c r="AJ9" s="87"/>
      <c r="AK9" s="86"/>
      <c r="AL9" s="225"/>
      <c r="AM9" s="225"/>
    </row>
    <row r="10" spans="1:39" ht="30" customHeight="1" thickTop="1">
      <c r="X10" s="87"/>
      <c r="Y10" s="143"/>
      <c r="Z10" s="87"/>
      <c r="AA10" s="86"/>
      <c r="AB10" s="87"/>
      <c r="AC10" s="86"/>
      <c r="AD10" s="87"/>
      <c r="AE10" s="86"/>
      <c r="AF10" s="87"/>
      <c r="AG10" s="86"/>
      <c r="AH10" s="87"/>
      <c r="AI10" s="86"/>
      <c r="AJ10" s="87"/>
      <c r="AK10" s="86"/>
      <c r="AL10" s="224"/>
      <c r="AM10" s="224"/>
    </row>
    <row r="11" spans="1:39" ht="30" customHeight="1">
      <c r="X11" s="87"/>
      <c r="Y11" s="143"/>
      <c r="Z11" s="87"/>
      <c r="AA11" s="86"/>
      <c r="AB11" s="87"/>
      <c r="AC11" s="86"/>
      <c r="AD11" s="84"/>
      <c r="AE11" s="86"/>
      <c r="AF11" s="87"/>
      <c r="AG11" s="86"/>
      <c r="AH11" s="87"/>
      <c r="AI11" s="86"/>
      <c r="AJ11" s="87"/>
      <c r="AK11" s="86"/>
      <c r="AL11" s="224"/>
      <c r="AM11" s="224"/>
    </row>
    <row r="12" spans="1:39" ht="30" customHeight="1">
      <c r="X12" s="87"/>
      <c r="Y12" s="143"/>
      <c r="Z12" s="87"/>
      <c r="AA12" s="86"/>
      <c r="AB12" s="87"/>
      <c r="AC12" s="86"/>
      <c r="AD12" s="224"/>
      <c r="AE12" s="224"/>
      <c r="AF12" s="87"/>
      <c r="AG12" s="86"/>
      <c r="AH12" s="87"/>
      <c r="AI12" s="86"/>
      <c r="AJ12" s="87"/>
      <c r="AK12" s="86"/>
      <c r="AL12" s="224"/>
      <c r="AM12" s="224"/>
    </row>
    <row r="13" spans="1:39" ht="30" customHeight="1">
      <c r="X13" s="87"/>
      <c r="Y13" s="143"/>
      <c r="Z13" s="87"/>
      <c r="AA13" s="86"/>
      <c r="AB13" s="87"/>
      <c r="AC13" s="86"/>
      <c r="AD13" s="224"/>
      <c r="AE13" s="224"/>
      <c r="AF13" s="87"/>
      <c r="AG13" s="86"/>
      <c r="AH13" s="87"/>
      <c r="AI13" s="86"/>
      <c r="AJ13" s="87"/>
      <c r="AK13" s="86"/>
      <c r="AL13" s="224"/>
      <c r="AM13" s="224"/>
    </row>
    <row r="14" spans="1:39" ht="30" customHeight="1">
      <c r="X14" s="87"/>
      <c r="Y14" s="143"/>
      <c r="Z14" s="87"/>
      <c r="AA14" s="86"/>
      <c r="AB14" s="87"/>
      <c r="AC14" s="86"/>
      <c r="AD14" s="84"/>
      <c r="AE14" s="86"/>
      <c r="AF14" s="87"/>
      <c r="AG14" s="86"/>
      <c r="AH14" s="87"/>
      <c r="AI14" s="86"/>
      <c r="AJ14" s="87"/>
      <c r="AK14" s="86"/>
      <c r="AL14" s="224"/>
      <c r="AM14" s="224"/>
    </row>
    <row r="15" spans="1:39" ht="30" customHeight="1">
      <c r="X15" s="87"/>
      <c r="Y15" s="143"/>
      <c r="Z15" s="87"/>
      <c r="AA15" s="86"/>
      <c r="AB15" s="87"/>
      <c r="AC15" s="86"/>
      <c r="AD15" s="84"/>
      <c r="AE15" s="86"/>
      <c r="AF15" s="87"/>
      <c r="AG15" s="86"/>
      <c r="AH15" s="87"/>
      <c r="AI15" s="86"/>
      <c r="AJ15" s="87"/>
      <c r="AK15" s="86"/>
      <c r="AL15" s="224"/>
      <c r="AM15" s="224"/>
    </row>
    <row r="16" spans="1:39" ht="30" customHeight="1">
      <c r="X16" s="87"/>
      <c r="Y16" s="143"/>
      <c r="Z16" s="87"/>
      <c r="AA16" s="86"/>
      <c r="AB16" s="87"/>
      <c r="AC16" s="86"/>
      <c r="AD16" s="88"/>
      <c r="AE16" s="86"/>
      <c r="AF16" s="87"/>
      <c r="AG16" s="86"/>
      <c r="AH16" s="87"/>
      <c r="AI16" s="86"/>
      <c r="AJ16" s="87"/>
      <c r="AK16" s="86"/>
      <c r="AL16" s="226"/>
      <c r="AM16" s="226"/>
    </row>
    <row r="17" spans="24:39" ht="30" customHeight="1">
      <c r="X17" s="107"/>
      <c r="Y17" s="144"/>
      <c r="Z17" s="107"/>
      <c r="AA17" s="89"/>
      <c r="AB17" s="107"/>
      <c r="AC17" s="89"/>
      <c r="AD17" s="107"/>
      <c r="AE17" s="89"/>
      <c r="AF17" s="107"/>
      <c r="AG17" s="89"/>
      <c r="AH17" s="107"/>
      <c r="AI17" s="89"/>
      <c r="AJ17" s="107"/>
      <c r="AK17" s="89"/>
      <c r="AL17" s="227"/>
      <c r="AM17" s="227"/>
    </row>
  </sheetData>
  <mergeCells count="26">
    <mergeCell ref="AL14:AM14"/>
    <mergeCell ref="AL15:AM15"/>
    <mergeCell ref="AL16:AM16"/>
    <mergeCell ref="AL17:AM17"/>
    <mergeCell ref="AL11:AM11"/>
    <mergeCell ref="AF8:AM8"/>
    <mergeCell ref="AD12:AE12"/>
    <mergeCell ref="AL12:AM12"/>
    <mergeCell ref="AD13:AE13"/>
    <mergeCell ref="AL13:AM13"/>
    <mergeCell ref="AD9:AE9"/>
    <mergeCell ref="AL9:AM9"/>
    <mergeCell ref="AL10:AM10"/>
    <mergeCell ref="A1:V1"/>
    <mergeCell ref="A2:V2"/>
    <mergeCell ref="A3:V3"/>
    <mergeCell ref="D5:L5"/>
    <mergeCell ref="N5:V5"/>
    <mergeCell ref="A4:V4"/>
    <mergeCell ref="A9:B9"/>
    <mergeCell ref="J6:L6"/>
    <mergeCell ref="T6:V6"/>
    <mergeCell ref="A7:B7"/>
    <mergeCell ref="O7:P7"/>
    <mergeCell ref="A8:B8"/>
    <mergeCell ref="O8:P8"/>
  </mergeCells>
  <pageMargins left="0.39" right="0.39" top="0.39" bottom="0.39" header="0" footer="0"/>
  <pageSetup scale="6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V11"/>
  <sheetViews>
    <sheetView rightToLeft="1" view="pageBreakPreview" zoomScaleNormal="100" zoomScaleSheetLayoutView="100" workbookViewId="0">
      <selection activeCell="A10" sqref="A10:B10"/>
    </sheetView>
  </sheetViews>
  <sheetFormatPr defaultRowHeight="30" customHeight="1"/>
  <cols>
    <col min="1" max="1" width="6.42578125" style="19" bestFit="1" customWidth="1"/>
    <col min="2" max="2" width="21.5703125" style="19" customWidth="1"/>
    <col min="3" max="3" width="1.28515625" style="19" customWidth="1"/>
    <col min="4" max="4" width="16.28515625" style="85" bestFit="1" customWidth="1"/>
    <col min="5" max="5" width="1.28515625" style="85" customWidth="1"/>
    <col min="6" max="6" width="15.7109375" style="85" bestFit="1" customWidth="1"/>
    <col min="7" max="7" width="1.28515625" style="85" customWidth="1"/>
    <col min="8" max="8" width="15.7109375" style="85" bestFit="1" customWidth="1"/>
    <col min="9" max="9" width="1.28515625" style="19" customWidth="1"/>
    <col min="10" max="10" width="12.28515625" style="85" customWidth="1"/>
    <col min="11" max="12" width="1.28515625" style="85" customWidth="1"/>
    <col min="13" max="13" width="15.28515625" style="85" bestFit="1" customWidth="1"/>
    <col min="14" max="14" width="1.28515625" style="85" customWidth="1"/>
    <col min="15" max="15" width="16.85546875" style="85" bestFit="1" customWidth="1"/>
    <col min="16" max="16" width="1.28515625" style="85" customWidth="1"/>
    <col min="17" max="17" width="16.7109375" style="85" bestFit="1" customWidth="1"/>
    <col min="18" max="18" width="1.28515625" style="19" customWidth="1"/>
    <col min="19" max="19" width="11.5703125" style="85" customWidth="1"/>
    <col min="20" max="20" width="0.28515625" style="19" customWidth="1"/>
    <col min="21" max="21" width="15.85546875" style="42" bestFit="1" customWidth="1"/>
    <col min="22" max="22" width="18.7109375" style="19" customWidth="1"/>
    <col min="23" max="16384" width="9.140625" style="19"/>
  </cols>
  <sheetData>
    <row r="1" spans="1:22" ht="30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</row>
    <row r="2" spans="1:22" ht="30" customHeight="1">
      <c r="A2" s="199" t="s">
        <v>45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r="3" spans="1:22" ht="30" customHeight="1">
      <c r="A3" s="199" t="s">
        <v>115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</row>
    <row r="4" spans="1:22" s="20" customFormat="1" ht="30" customHeight="1">
      <c r="A4" s="198" t="s">
        <v>102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U4" s="67"/>
    </row>
    <row r="5" spans="1:22" ht="30" customHeight="1">
      <c r="D5" s="207" t="s">
        <v>56</v>
      </c>
      <c r="E5" s="207"/>
      <c r="F5" s="207"/>
      <c r="G5" s="207"/>
      <c r="H5" s="207"/>
      <c r="I5" s="207"/>
      <c r="J5" s="207"/>
      <c r="L5" s="207" t="str">
        <f>'درآمد سرمایه گذاری در سهام'!$N$5</f>
        <v>از ابتدای سال مالی تا پایان ماه</v>
      </c>
      <c r="M5" s="207"/>
      <c r="N5" s="207"/>
      <c r="O5" s="207"/>
      <c r="P5" s="207"/>
      <c r="Q5" s="207"/>
      <c r="R5" s="207"/>
      <c r="S5" s="207"/>
    </row>
    <row r="6" spans="1:22" ht="30" customHeight="1">
      <c r="D6" s="221" t="s">
        <v>59</v>
      </c>
      <c r="E6" s="123"/>
      <c r="F6" s="221" t="s">
        <v>60</v>
      </c>
      <c r="G6" s="123"/>
      <c r="H6" s="201" t="s">
        <v>11</v>
      </c>
      <c r="I6" s="201"/>
      <c r="J6" s="201"/>
      <c r="L6" s="221" t="s">
        <v>59</v>
      </c>
      <c r="M6" s="221"/>
      <c r="N6" s="123"/>
      <c r="O6" s="221" t="s">
        <v>60</v>
      </c>
      <c r="P6" s="123"/>
      <c r="Q6" s="201" t="s">
        <v>11</v>
      </c>
      <c r="R6" s="201"/>
      <c r="S6" s="201"/>
    </row>
    <row r="7" spans="1:22" ht="42.75" customHeight="1">
      <c r="A7" s="200" t="s">
        <v>25</v>
      </c>
      <c r="B7" s="200"/>
      <c r="D7" s="222"/>
      <c r="F7" s="222"/>
      <c r="H7" s="124" t="s">
        <v>42</v>
      </c>
      <c r="I7" s="36"/>
      <c r="J7" s="95" t="s">
        <v>48</v>
      </c>
      <c r="L7" s="222"/>
      <c r="M7" s="222"/>
      <c r="O7" s="222"/>
      <c r="Q7" s="124" t="s">
        <v>42</v>
      </c>
      <c r="R7" s="36"/>
      <c r="S7" s="95" t="s">
        <v>48</v>
      </c>
    </row>
    <row r="8" spans="1:22" ht="42.75" customHeight="1">
      <c r="A8" s="203" t="s">
        <v>130</v>
      </c>
      <c r="B8" s="203"/>
      <c r="D8" s="77">
        <v>14452714</v>
      </c>
      <c r="E8" s="77"/>
      <c r="F8" s="77">
        <v>0</v>
      </c>
      <c r="G8" s="77"/>
      <c r="H8" s="77">
        <v>14452714</v>
      </c>
      <c r="I8" s="77"/>
      <c r="J8" s="190">
        <v>0.24</v>
      </c>
      <c r="K8" s="77"/>
      <c r="L8" s="77"/>
      <c r="M8" s="77">
        <v>14452714</v>
      </c>
      <c r="N8" s="77"/>
      <c r="O8" s="77">
        <v>0</v>
      </c>
      <c r="P8" s="77"/>
      <c r="Q8" s="77">
        <v>14452714</v>
      </c>
      <c r="R8" s="77"/>
      <c r="S8" s="188">
        <v>1.1999999999999999E-3</v>
      </c>
    </row>
    <row r="9" spans="1:22" ht="30" customHeight="1">
      <c r="A9" s="229" t="s">
        <v>129</v>
      </c>
      <c r="B9" s="229"/>
      <c r="D9" s="77">
        <v>189363727</v>
      </c>
      <c r="E9" s="187"/>
      <c r="F9" s="77">
        <v>0</v>
      </c>
      <c r="G9" s="187"/>
      <c r="H9" s="77">
        <v>189363727</v>
      </c>
      <c r="I9" s="48"/>
      <c r="J9" s="190">
        <v>3.18</v>
      </c>
      <c r="K9" s="187"/>
      <c r="L9" s="228">
        <v>189363727</v>
      </c>
      <c r="M9" s="228"/>
      <c r="N9" s="187"/>
      <c r="O9" s="77">
        <v>0</v>
      </c>
      <c r="P9" s="187"/>
      <c r="Q9" s="77">
        <v>189363727</v>
      </c>
      <c r="R9" s="48"/>
      <c r="S9" s="188">
        <v>1.5900000000000001E-2</v>
      </c>
      <c r="V9" s="26"/>
    </row>
    <row r="10" spans="1:22" s="29" customFormat="1" ht="30" customHeight="1" thickBot="1">
      <c r="A10" s="199" t="s">
        <v>11</v>
      </c>
      <c r="B10" s="199"/>
      <c r="D10" s="170">
        <f>SUM(D8:D9)</f>
        <v>203816441</v>
      </c>
      <c r="E10" s="93"/>
      <c r="F10" s="60">
        <f>SUM(F9:F9)</f>
        <v>0</v>
      </c>
      <c r="G10" s="93"/>
      <c r="H10" s="170">
        <f>SUM(H8:H9)</f>
        <v>203816441</v>
      </c>
      <c r="I10" s="171"/>
      <c r="J10" s="172">
        <v>3.4200000000000001E-2</v>
      </c>
      <c r="K10" s="173"/>
      <c r="L10" s="126">
        <f>SUM(L9:M9)</f>
        <v>189363727</v>
      </c>
      <c r="M10" s="60">
        <f>SUM(L8:M9)</f>
        <v>203816441</v>
      </c>
      <c r="N10" s="93"/>
      <c r="O10" s="60">
        <f>SUM(O8:O9)</f>
        <v>0</v>
      </c>
      <c r="P10" s="93"/>
      <c r="Q10" s="60">
        <f>SUM(Q8:Q9)</f>
        <v>203816441</v>
      </c>
      <c r="R10" s="50"/>
      <c r="S10" s="139">
        <f>SUM(S8:S9)</f>
        <v>1.7100000000000001E-2</v>
      </c>
      <c r="U10" s="69"/>
    </row>
    <row r="11" spans="1:22" ht="30" customHeight="1" thickTop="1"/>
  </sheetData>
  <mergeCells count="17">
    <mergeCell ref="A1:S1"/>
    <mergeCell ref="A2:S2"/>
    <mergeCell ref="A3:S3"/>
    <mergeCell ref="A4:S4"/>
    <mergeCell ref="H6:J6"/>
    <mergeCell ref="Q6:S6"/>
    <mergeCell ref="D5:J5"/>
    <mergeCell ref="L5:S5"/>
    <mergeCell ref="D6:D7"/>
    <mergeCell ref="F6:F7"/>
    <mergeCell ref="L6:M7"/>
    <mergeCell ref="O6:O7"/>
    <mergeCell ref="A8:B8"/>
    <mergeCell ref="A7:B7"/>
    <mergeCell ref="A10:B10"/>
    <mergeCell ref="L9:M9"/>
    <mergeCell ref="A9:B9"/>
  </mergeCells>
  <pageMargins left="0.39" right="0.39" top="0.39" bottom="0.39" header="0" footer="0"/>
  <pageSetup scale="8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R8"/>
  <sheetViews>
    <sheetView rightToLeft="1" view="pageBreakPreview" zoomScaleNormal="100" zoomScaleSheetLayoutView="100" workbookViewId="0">
      <selection activeCell="A8" sqref="A8:B8"/>
    </sheetView>
  </sheetViews>
  <sheetFormatPr defaultRowHeight="30" customHeight="1"/>
  <cols>
    <col min="1" max="1" width="6.7109375" style="19" bestFit="1" customWidth="1"/>
    <col min="2" max="2" width="21.140625" style="19" customWidth="1"/>
    <col min="3" max="3" width="1.28515625" style="19" customWidth="1"/>
    <col min="4" max="4" width="16.5703125" style="30" bestFit="1" customWidth="1"/>
    <col min="5" max="5" width="1.28515625" style="30" customWidth="1"/>
    <col min="6" max="6" width="15.85546875" style="117" bestFit="1" customWidth="1"/>
    <col min="7" max="7" width="1.28515625" style="117" customWidth="1"/>
    <col min="8" max="8" width="16.85546875" style="117" bestFit="1" customWidth="1"/>
    <col min="9" max="9" width="1.28515625" style="117" customWidth="1"/>
    <col min="10" max="10" width="16.85546875" style="117" bestFit="1" customWidth="1"/>
    <col min="11" max="11" width="1.28515625" style="117" customWidth="1"/>
    <col min="12" max="12" width="18.140625" style="117" bestFit="1" customWidth="1"/>
    <col min="13" max="13" width="1.28515625" style="117" customWidth="1"/>
    <col min="14" max="14" width="16.85546875" style="117" bestFit="1" customWidth="1"/>
    <col min="15" max="15" width="1.28515625" style="117" customWidth="1"/>
    <col min="16" max="16" width="17.5703125" style="117" bestFit="1" customWidth="1"/>
    <col min="17" max="17" width="1.28515625" style="117" customWidth="1"/>
    <col min="18" max="18" width="18.7109375" style="117" bestFit="1" customWidth="1"/>
    <col min="19" max="19" width="0.28515625" style="19" customWidth="1"/>
    <col min="20" max="16384" width="9.140625" style="19"/>
  </cols>
  <sheetData>
    <row r="1" spans="1:18" ht="30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</row>
    <row r="2" spans="1:18" ht="30" customHeight="1">
      <c r="A2" s="199" t="s">
        <v>45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</row>
    <row r="3" spans="1:18" ht="30" customHeight="1">
      <c r="A3" s="199" t="s">
        <v>115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</row>
    <row r="4" spans="1:18" s="20" customFormat="1" ht="30" customHeight="1">
      <c r="A4" s="198" t="s">
        <v>103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</row>
    <row r="5" spans="1:18" ht="30" customHeight="1">
      <c r="D5" s="200" t="s">
        <v>56</v>
      </c>
      <c r="E5" s="200"/>
      <c r="F5" s="200"/>
      <c r="G5" s="200"/>
      <c r="H5" s="200"/>
      <c r="I5" s="200"/>
      <c r="J5" s="200"/>
      <c r="L5" s="231" t="str">
        <f>'درآمد سرمایه گذاری در سهام'!$N$5</f>
        <v>از ابتدای سال مالی تا پایان ماه</v>
      </c>
      <c r="M5" s="231"/>
      <c r="N5" s="231"/>
      <c r="O5" s="231"/>
      <c r="P5" s="231"/>
      <c r="Q5" s="231"/>
      <c r="R5" s="231"/>
    </row>
    <row r="6" spans="1:18" ht="30" customHeight="1">
      <c r="A6" s="200" t="s">
        <v>61</v>
      </c>
      <c r="B6" s="200"/>
      <c r="D6" s="1" t="s">
        <v>62</v>
      </c>
      <c r="F6" s="94" t="s">
        <v>59</v>
      </c>
      <c r="H6" s="94" t="s">
        <v>60</v>
      </c>
      <c r="J6" s="94" t="s">
        <v>11</v>
      </c>
      <c r="L6" s="94" t="s">
        <v>62</v>
      </c>
      <c r="N6" s="94" t="s">
        <v>59</v>
      </c>
      <c r="P6" s="94" t="s">
        <v>60</v>
      </c>
      <c r="R6" s="94" t="s">
        <v>11</v>
      </c>
    </row>
    <row r="7" spans="1:18" ht="30" customHeight="1">
      <c r="A7" s="203" t="s">
        <v>117</v>
      </c>
      <c r="B7" s="203"/>
      <c r="D7" s="61">
        <v>395029</v>
      </c>
      <c r="E7" s="62"/>
      <c r="F7" s="118"/>
      <c r="G7" s="119"/>
      <c r="H7" s="120"/>
      <c r="I7" s="119"/>
      <c r="J7" s="118">
        <v>395029</v>
      </c>
      <c r="K7" s="119"/>
      <c r="L7" s="118"/>
      <c r="M7" s="119"/>
      <c r="N7" s="120">
        <v>395029</v>
      </c>
      <c r="O7" s="119"/>
      <c r="P7" s="121"/>
      <c r="Q7" s="119"/>
      <c r="R7" s="118">
        <v>395029</v>
      </c>
    </row>
    <row r="8" spans="1:18" s="29" customFormat="1" ht="30" customHeight="1" thickBot="1">
      <c r="A8" s="230" t="s">
        <v>11</v>
      </c>
      <c r="B8" s="230"/>
      <c r="D8" s="63">
        <f>SUM(D7:D7)</f>
        <v>395029</v>
      </c>
      <c r="E8" s="64"/>
      <c r="F8" s="174">
        <f>SUM(F7:F7)</f>
        <v>0</v>
      </c>
      <c r="G8" s="122"/>
      <c r="H8" s="96">
        <f>SUM(H7:H7)</f>
        <v>0</v>
      </c>
      <c r="I8" s="122"/>
      <c r="J8" s="96">
        <f>SUM(J7:J7)</f>
        <v>395029</v>
      </c>
      <c r="K8" s="122"/>
      <c r="L8" s="96">
        <f>SUM(L7:L7)</f>
        <v>0</v>
      </c>
      <c r="M8" s="122"/>
      <c r="N8" s="174">
        <f>SUM(N7:N7)</f>
        <v>395029</v>
      </c>
      <c r="O8" s="122"/>
      <c r="P8" s="96">
        <f>SUM(P7:P7)</f>
        <v>0</v>
      </c>
      <c r="Q8" s="122"/>
      <c r="R8" s="96">
        <f>SUM(R7:R7)</f>
        <v>395029</v>
      </c>
    </row>
  </sheetData>
  <mergeCells count="9">
    <mergeCell ref="A8:B8"/>
    <mergeCell ref="A6:B6"/>
    <mergeCell ref="A7:B7"/>
    <mergeCell ref="A1:R1"/>
    <mergeCell ref="A2:R2"/>
    <mergeCell ref="A3:R3"/>
    <mergeCell ref="D5:J5"/>
    <mergeCell ref="L5:R5"/>
    <mergeCell ref="A4:R4"/>
  </mergeCells>
  <pageMargins left="0.39" right="0.39" top="0.39" bottom="0.39" header="0" footer="0"/>
  <pageSetup scale="7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M15"/>
  <sheetViews>
    <sheetView rightToLeft="1" view="pageBreakPreview" zoomScaleNormal="100" zoomScaleSheetLayoutView="100" workbookViewId="0">
      <selection activeCell="A14" sqref="A14:B14"/>
    </sheetView>
  </sheetViews>
  <sheetFormatPr defaultRowHeight="30" customHeight="1"/>
  <cols>
    <col min="1" max="1" width="6.5703125" style="19" bestFit="1" customWidth="1"/>
    <col min="2" max="2" width="51.28515625" style="19" customWidth="1"/>
    <col min="3" max="3" width="1.7109375" style="19" customWidth="1"/>
    <col min="4" max="4" width="19.5703125" style="97" customWidth="1"/>
    <col min="5" max="5" width="1.28515625" style="21" customWidth="1"/>
    <col min="6" max="6" width="26" style="21" customWidth="1"/>
    <col min="7" max="7" width="1.28515625" style="19" customWidth="1"/>
    <col min="8" max="8" width="0.28515625" style="19" customWidth="1"/>
    <col min="9" max="11" width="9.140625" style="19"/>
    <col min="12" max="12" width="65.28515625" style="103" customWidth="1"/>
    <col min="13" max="13" width="15.42578125" style="103" customWidth="1"/>
    <col min="14" max="16384" width="9.140625" style="19"/>
  </cols>
  <sheetData>
    <row r="1" spans="1:13" ht="30" customHeight="1">
      <c r="A1" s="199" t="s">
        <v>110</v>
      </c>
      <c r="B1" s="199"/>
      <c r="C1" s="199"/>
      <c r="D1" s="199"/>
      <c r="E1" s="199"/>
      <c r="F1" s="199"/>
      <c r="G1" s="25"/>
      <c r="L1" s="98"/>
      <c r="M1" s="98"/>
    </row>
    <row r="2" spans="1:13" ht="30" customHeight="1">
      <c r="A2" s="199" t="s">
        <v>45</v>
      </c>
      <c r="B2" s="199"/>
      <c r="C2" s="199"/>
      <c r="D2" s="199"/>
      <c r="E2" s="199"/>
      <c r="F2" s="199"/>
      <c r="G2" s="25"/>
      <c r="L2" s="99"/>
      <c r="M2" s="100"/>
    </row>
    <row r="3" spans="1:13" ht="30" customHeight="1">
      <c r="A3" s="199" t="s">
        <v>115</v>
      </c>
      <c r="B3" s="199"/>
      <c r="C3" s="199"/>
      <c r="D3" s="199"/>
      <c r="E3" s="199"/>
      <c r="F3" s="199"/>
      <c r="G3" s="25"/>
      <c r="L3" s="101"/>
      <c r="M3" s="102"/>
    </row>
    <row r="4" spans="1:13" s="20" customFormat="1" ht="30" customHeight="1">
      <c r="A4" s="198" t="s">
        <v>104</v>
      </c>
      <c r="B4" s="198"/>
      <c r="C4" s="198"/>
      <c r="D4" s="198"/>
      <c r="E4" s="198"/>
      <c r="F4" s="198"/>
      <c r="G4" s="23"/>
      <c r="L4" s="101"/>
      <c r="M4" s="102"/>
    </row>
    <row r="5" spans="1:13" ht="34.5" customHeight="1">
      <c r="D5" s="94" t="s">
        <v>56</v>
      </c>
      <c r="F5" s="6" t="str">
        <f>'درآمد سرمایه گذاری در سهام'!$N$5</f>
        <v>از ابتدای سال مالی تا پایان ماه</v>
      </c>
      <c r="G5" s="25"/>
      <c r="L5" s="101"/>
      <c r="M5" s="102"/>
    </row>
    <row r="6" spans="1:13" ht="29.25" customHeight="1">
      <c r="A6" s="200" t="s">
        <v>70</v>
      </c>
      <c r="B6" s="200"/>
      <c r="D6" s="95" t="s">
        <v>82</v>
      </c>
      <c r="F6" s="7" t="s">
        <v>106</v>
      </c>
      <c r="L6" s="101"/>
      <c r="M6" s="102"/>
    </row>
    <row r="7" spans="1:13" ht="30" customHeight="1">
      <c r="A7" s="233" t="s">
        <v>113</v>
      </c>
      <c r="B7" s="203"/>
      <c r="D7" s="104">
        <v>0</v>
      </c>
      <c r="E7" s="105"/>
      <c r="F7" s="106">
        <v>1446575342</v>
      </c>
      <c r="G7" s="48"/>
      <c r="L7" s="101"/>
      <c r="M7" s="102"/>
    </row>
    <row r="8" spans="1:13" ht="30" customHeight="1">
      <c r="A8" s="234" t="s">
        <v>112</v>
      </c>
      <c r="B8" s="218"/>
      <c r="D8" s="107">
        <v>215106</v>
      </c>
      <c r="E8" s="105"/>
      <c r="F8" s="53">
        <v>219352</v>
      </c>
      <c r="G8" s="48"/>
      <c r="L8" s="101"/>
      <c r="M8" s="102"/>
    </row>
    <row r="9" spans="1:13" ht="30" customHeight="1">
      <c r="A9" s="234" t="s">
        <v>114</v>
      </c>
      <c r="B9" s="218"/>
      <c r="D9" s="107">
        <v>4323884777</v>
      </c>
      <c r="E9" s="105"/>
      <c r="F9" s="53">
        <v>8837545957</v>
      </c>
      <c r="G9" s="48"/>
      <c r="L9" s="101"/>
      <c r="M9" s="102"/>
    </row>
    <row r="10" spans="1:13" ht="30" customHeight="1">
      <c r="A10" s="218" t="s">
        <v>123</v>
      </c>
      <c r="B10" s="218"/>
      <c r="D10" s="107">
        <v>419125668</v>
      </c>
      <c r="E10" s="105"/>
      <c r="F10" s="53">
        <v>419125668</v>
      </c>
      <c r="G10" s="48"/>
      <c r="L10" s="101"/>
      <c r="M10" s="102"/>
    </row>
    <row r="11" spans="1:13" ht="30" customHeight="1">
      <c r="A11" s="218" t="s">
        <v>125</v>
      </c>
      <c r="B11" s="218"/>
      <c r="D11" s="107">
        <v>314344251</v>
      </c>
      <c r="E11" s="105"/>
      <c r="F11" s="53">
        <v>314344251</v>
      </c>
      <c r="G11" s="48"/>
      <c r="L11" s="101"/>
      <c r="M11" s="102"/>
    </row>
    <row r="12" spans="1:13" ht="30" customHeight="1">
      <c r="A12" s="218" t="s">
        <v>126</v>
      </c>
      <c r="B12" s="218"/>
      <c r="D12" s="107">
        <v>523907098</v>
      </c>
      <c r="E12" s="105"/>
      <c r="F12" s="53">
        <v>523907098</v>
      </c>
      <c r="G12" s="48"/>
      <c r="L12" s="101"/>
      <c r="M12" s="102"/>
    </row>
    <row r="13" spans="1:13" ht="30" customHeight="1">
      <c r="A13" s="229" t="s">
        <v>128</v>
      </c>
      <c r="B13" s="229"/>
      <c r="D13" s="107">
        <v>87049179</v>
      </c>
      <c r="E13" s="105"/>
      <c r="F13" s="53">
        <v>87049179</v>
      </c>
      <c r="G13" s="48"/>
      <c r="L13" s="101"/>
      <c r="M13" s="102"/>
    </row>
    <row r="14" spans="1:13" s="34" customFormat="1" ht="30" customHeight="1" thickBot="1">
      <c r="A14" s="232" t="s">
        <v>11</v>
      </c>
      <c r="B14" s="232"/>
      <c r="D14" s="96">
        <f>SUM(D7:D13)</f>
        <v>5668526079</v>
      </c>
      <c r="E14" s="64"/>
      <c r="F14" s="63">
        <f>SUM(F7:F13)</f>
        <v>11628766847</v>
      </c>
      <c r="L14" s="103"/>
      <c r="M14" s="103"/>
    </row>
    <row r="15" spans="1:13" ht="30" customHeight="1" thickTop="1">
      <c r="F15" s="48"/>
    </row>
  </sheetData>
  <mergeCells count="13">
    <mergeCell ref="A14:B14"/>
    <mergeCell ref="A7:B7"/>
    <mergeCell ref="A4:F4"/>
    <mergeCell ref="A6:B6"/>
    <mergeCell ref="A1:F1"/>
    <mergeCell ref="A2:F2"/>
    <mergeCell ref="A3:F3"/>
    <mergeCell ref="A12:B12"/>
    <mergeCell ref="A13:B13"/>
    <mergeCell ref="A8:B8"/>
    <mergeCell ref="A9:B9"/>
    <mergeCell ref="A10:B10"/>
    <mergeCell ref="A11:B11"/>
  </mergeCells>
  <pageMargins left="0.39" right="0.39" top="0.39" bottom="0.39" header="0" footer="0"/>
  <pageSetup scale="9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9"/>
  <sheetViews>
    <sheetView rightToLeft="1" view="pageBreakPreview" zoomScaleNormal="100" zoomScaleSheetLayoutView="100" workbookViewId="0">
      <selection activeCell="V16" sqref="V16"/>
    </sheetView>
  </sheetViews>
  <sheetFormatPr defaultRowHeight="30" customHeight="1"/>
  <cols>
    <col min="1" max="1" width="5.140625" style="19" customWidth="1"/>
    <col min="2" max="2" width="41.5703125" style="19" customWidth="1"/>
    <col min="3" max="3" width="1.28515625" style="19" customWidth="1"/>
    <col min="4" max="4" width="19.42578125" style="85" customWidth="1"/>
    <col min="5" max="5" width="1.28515625" style="85" customWidth="1"/>
    <col min="6" max="6" width="24.7109375" style="85" customWidth="1"/>
    <col min="7" max="7" width="0.28515625" style="19" customWidth="1"/>
    <col min="8" max="16384" width="9.140625" style="19"/>
  </cols>
  <sheetData>
    <row r="1" spans="1:6" ht="30" customHeight="1">
      <c r="A1" s="199" t="s">
        <v>110</v>
      </c>
      <c r="B1" s="199"/>
      <c r="C1" s="199"/>
      <c r="D1" s="199"/>
      <c r="E1" s="199"/>
      <c r="F1" s="199"/>
    </row>
    <row r="2" spans="1:6" ht="30" customHeight="1">
      <c r="A2" s="199" t="s">
        <v>45</v>
      </c>
      <c r="B2" s="199"/>
      <c r="C2" s="199"/>
      <c r="D2" s="199"/>
      <c r="E2" s="199"/>
      <c r="F2" s="199"/>
    </row>
    <row r="3" spans="1:6" ht="30" customHeight="1">
      <c r="A3" s="199" t="s">
        <v>115</v>
      </c>
      <c r="B3" s="199"/>
      <c r="C3" s="199"/>
      <c r="D3" s="199"/>
      <c r="E3" s="199"/>
      <c r="F3" s="199"/>
    </row>
    <row r="4" spans="1:6" s="20" customFormat="1" ht="30" customHeight="1">
      <c r="A4" s="198" t="s">
        <v>105</v>
      </c>
      <c r="B4" s="198"/>
      <c r="C4" s="198"/>
      <c r="D4" s="198"/>
      <c r="E4" s="198"/>
      <c r="F4" s="198"/>
    </row>
    <row r="5" spans="1:6" ht="30" customHeight="1">
      <c r="D5" s="94" t="s">
        <v>56</v>
      </c>
      <c r="F5" s="130" t="str">
        <f>'درآمد سرمایه گذاری در سهام'!$N$5</f>
        <v>از ابتدای سال مالی تا پایان ماه</v>
      </c>
    </row>
    <row r="6" spans="1:6" ht="30" customHeight="1">
      <c r="A6" s="200" t="s">
        <v>55</v>
      </c>
      <c r="B6" s="200"/>
      <c r="D6" s="124" t="s">
        <v>42</v>
      </c>
      <c r="F6" s="124" t="s">
        <v>42</v>
      </c>
    </row>
    <row r="7" spans="1:6" ht="30" customHeight="1">
      <c r="A7" s="203" t="s">
        <v>55</v>
      </c>
      <c r="B7" s="203"/>
      <c r="D7" s="65">
        <v>44259239</v>
      </c>
      <c r="E7" s="117"/>
      <c r="F7" s="65">
        <v>44259239</v>
      </c>
    </row>
    <row r="8" spans="1:6" ht="30" customHeight="1" thickBot="1">
      <c r="A8" s="199" t="s">
        <v>11</v>
      </c>
      <c r="B8" s="199"/>
      <c r="D8" s="146">
        <f>SUM(D7:D7)</f>
        <v>44259239</v>
      </c>
      <c r="E8" s="147"/>
      <c r="F8" s="146">
        <f>SUM(F7:F7)</f>
        <v>44259239</v>
      </c>
    </row>
    <row r="9" spans="1:6" ht="30" customHeight="1" thickTop="1"/>
  </sheetData>
  <mergeCells count="7">
    <mergeCell ref="A7:B7"/>
    <mergeCell ref="A8:B8"/>
    <mergeCell ref="A1:F1"/>
    <mergeCell ref="A2:F2"/>
    <mergeCell ref="A3:F3"/>
    <mergeCell ref="A6:B6"/>
    <mergeCell ref="A4:F4"/>
  </mergeCells>
  <printOptions horizontalCentered="1"/>
  <pageMargins left="0.39" right="0.39" top="0.39" bottom="0.39" header="0" footer="0"/>
  <pageSetup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Z18"/>
  <sheetViews>
    <sheetView rightToLeft="1" view="pageBreakPreview" zoomScaleNormal="100" zoomScaleSheetLayoutView="100" workbookViewId="0">
      <selection activeCell="E12" sqref="E12"/>
    </sheetView>
  </sheetViews>
  <sheetFormatPr defaultRowHeight="30" customHeight="1"/>
  <cols>
    <col min="1" max="1" width="39" style="19" customWidth="1"/>
    <col min="2" max="2" width="0.7109375" style="19" customWidth="1"/>
    <col min="3" max="3" width="16.85546875" style="19" customWidth="1"/>
    <col min="4" max="4" width="0.5703125" style="19" customWidth="1"/>
    <col min="5" max="5" width="20.7109375" style="19" customWidth="1"/>
    <col min="6" max="6" width="0.5703125" style="19" customWidth="1"/>
    <col min="7" max="7" width="15.5703125" style="19" customWidth="1"/>
    <col min="8" max="8" width="0.5703125" style="19" customWidth="1"/>
    <col min="9" max="9" width="15" style="19" bestFit="1" customWidth="1"/>
    <col min="10" max="10" width="0.7109375" style="19" customWidth="1"/>
    <col min="11" max="11" width="13.42578125" style="19" bestFit="1" customWidth="1"/>
    <col min="12" max="12" width="0.7109375" style="19" customWidth="1"/>
    <col min="13" max="13" width="15.5703125" style="19" customWidth="1"/>
    <col min="14" max="14" width="0.5703125" style="19" customWidth="1"/>
    <col min="15" max="15" width="15" style="19" bestFit="1" customWidth="1"/>
    <col min="16" max="16" width="0.5703125" style="19" customWidth="1"/>
    <col min="17" max="17" width="13.7109375" style="19" bestFit="1" customWidth="1"/>
    <col min="18" max="18" width="0.7109375" style="19" customWidth="1"/>
    <col min="19" max="19" width="15.5703125" style="19" customWidth="1"/>
    <col min="20" max="20" width="0.28515625" style="19" customWidth="1"/>
    <col min="21" max="21" width="9.140625" style="19"/>
    <col min="22" max="23" width="11" style="19" customWidth="1"/>
    <col min="24" max="24" width="13.42578125" style="19" customWidth="1"/>
    <col min="25" max="25" width="15.85546875" style="19" customWidth="1"/>
    <col min="26" max="26" width="13.28515625" style="19" customWidth="1"/>
    <col min="27" max="16384" width="9.140625" style="19"/>
  </cols>
  <sheetData>
    <row r="1" spans="1:26" ht="30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</row>
    <row r="2" spans="1:26" ht="30" customHeight="1">
      <c r="A2" s="199" t="s">
        <v>45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r="3" spans="1:26" ht="30" customHeight="1">
      <c r="A3" s="199" t="s">
        <v>115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</row>
    <row r="4" spans="1:26" s="20" customFormat="1" ht="30" customHeight="1">
      <c r="A4" s="198" t="s">
        <v>58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U4" s="55"/>
      <c r="V4" s="55"/>
      <c r="W4" s="55"/>
      <c r="X4" s="55"/>
      <c r="Y4" s="55"/>
      <c r="Z4" s="55"/>
    </row>
    <row r="5" spans="1:26" ht="19.5" customHeight="1">
      <c r="A5" s="200" t="s">
        <v>13</v>
      </c>
      <c r="C5" s="200" t="s">
        <v>71</v>
      </c>
      <c r="D5" s="200"/>
      <c r="E5" s="200"/>
      <c r="F5" s="200"/>
      <c r="G5" s="200"/>
      <c r="I5" s="200" t="s">
        <v>56</v>
      </c>
      <c r="J5" s="200"/>
      <c r="K5" s="200"/>
      <c r="L5" s="200"/>
      <c r="M5" s="200"/>
      <c r="O5" s="200" t="str">
        <f>'درآمد سرمایه گذاری در سهام'!$N$5</f>
        <v>از ابتدای سال مالی تا پایان ماه</v>
      </c>
      <c r="P5" s="200"/>
      <c r="Q5" s="200"/>
      <c r="R5" s="200"/>
      <c r="S5" s="200"/>
      <c r="U5" s="56"/>
      <c r="V5" s="56"/>
      <c r="W5" s="58"/>
      <c r="X5" s="56"/>
      <c r="Y5" s="58"/>
      <c r="Z5" s="56"/>
    </row>
    <row r="6" spans="1:26" ht="38.25" customHeight="1">
      <c r="A6" s="200"/>
      <c r="C6" s="7" t="s">
        <v>72</v>
      </c>
      <c r="D6" s="36"/>
      <c r="E6" s="7" t="s">
        <v>73</v>
      </c>
      <c r="F6" s="36"/>
      <c r="G6" s="7" t="s">
        <v>74</v>
      </c>
      <c r="I6" s="7" t="s">
        <v>75</v>
      </c>
      <c r="J6" s="36"/>
      <c r="K6" s="7" t="s">
        <v>76</v>
      </c>
      <c r="L6" s="36"/>
      <c r="M6" s="7" t="s">
        <v>77</v>
      </c>
      <c r="O6" s="7" t="s">
        <v>75</v>
      </c>
      <c r="P6" s="36"/>
      <c r="Q6" s="7" t="s">
        <v>76</v>
      </c>
      <c r="R6" s="36"/>
      <c r="S6" s="7" t="s">
        <v>77</v>
      </c>
      <c r="U6" s="56"/>
      <c r="V6" s="56"/>
      <c r="W6" s="58"/>
      <c r="X6" s="56"/>
      <c r="Y6" s="58"/>
      <c r="Z6" s="56"/>
    </row>
    <row r="7" spans="1:26" ht="30" customHeight="1">
      <c r="A7" s="3"/>
      <c r="C7" s="12"/>
      <c r="D7" s="21"/>
      <c r="E7" s="8"/>
      <c r="F7" s="21"/>
      <c r="G7" s="8"/>
      <c r="H7" s="21"/>
      <c r="I7" s="8"/>
      <c r="J7" s="21"/>
      <c r="K7" s="8"/>
      <c r="L7" s="21"/>
      <c r="M7" s="8"/>
      <c r="N7" s="21"/>
      <c r="O7" s="8"/>
      <c r="P7" s="21"/>
      <c r="Q7" s="8"/>
      <c r="R7" s="21"/>
      <c r="S7" s="8"/>
      <c r="U7" s="56"/>
      <c r="V7" s="56"/>
      <c r="W7" s="58"/>
      <c r="X7" s="56"/>
      <c r="Y7" s="58"/>
      <c r="Z7" s="58"/>
    </row>
    <row r="8" spans="1:26" ht="30" customHeight="1">
      <c r="A8" s="18" t="s">
        <v>11</v>
      </c>
      <c r="C8" s="9"/>
      <c r="D8" s="21"/>
      <c r="E8" s="9"/>
      <c r="F8" s="21"/>
      <c r="G8" s="9"/>
      <c r="H8" s="21"/>
      <c r="I8" s="11">
        <f>SUM(I7:I7)</f>
        <v>0</v>
      </c>
      <c r="J8" s="21"/>
      <c r="K8" s="11">
        <f>SUM(K7:K7)</f>
        <v>0</v>
      </c>
      <c r="L8" s="21"/>
      <c r="M8" s="11">
        <f>SUM(M7:M7)</f>
        <v>0</v>
      </c>
      <c r="N8" s="21"/>
      <c r="O8" s="11">
        <f>SUM(O7:O7)</f>
        <v>0</v>
      </c>
      <c r="P8" s="21"/>
      <c r="Q8" s="11">
        <f>SUM(Q7:Q7)</f>
        <v>0</v>
      </c>
      <c r="R8" s="21"/>
      <c r="S8" s="11">
        <f>SUM(S7:S7)</f>
        <v>0</v>
      </c>
    </row>
    <row r="11" spans="1:26" ht="30" customHeight="1">
      <c r="H11" s="55"/>
    </row>
    <row r="12" spans="1:26" ht="30" customHeight="1">
      <c r="H12" s="76">
        <v>95369890</v>
      </c>
    </row>
    <row r="13" spans="1:26" ht="30" customHeight="1">
      <c r="H13" s="76">
        <v>203431000</v>
      </c>
    </row>
    <row r="14" spans="1:26" ht="30" customHeight="1">
      <c r="H14" s="76">
        <v>167236435</v>
      </c>
    </row>
    <row r="15" spans="1:26" ht="30" customHeight="1">
      <c r="H15" s="76">
        <v>10388205829</v>
      </c>
    </row>
    <row r="16" spans="1:26" ht="30" customHeight="1">
      <c r="H16" s="76">
        <v>420000</v>
      </c>
    </row>
    <row r="17" spans="1:8" ht="30" customHeight="1">
      <c r="H17" s="54"/>
    </row>
    <row r="18" spans="1:8" ht="30" customHeight="1">
      <c r="A18" s="54"/>
      <c r="B18" s="54"/>
      <c r="C18" s="54"/>
      <c r="D18" s="54"/>
      <c r="E18" s="54"/>
      <c r="F18" s="54"/>
      <c r="G18" s="54"/>
      <c r="H18" s="54"/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7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Q9"/>
  <sheetViews>
    <sheetView rightToLeft="1" view="pageBreakPreview" zoomScaleNormal="100" zoomScaleSheetLayoutView="100" workbookViewId="0">
      <selection activeCell="A9" sqref="A9"/>
    </sheetView>
  </sheetViews>
  <sheetFormatPr defaultRowHeight="30" customHeight="1"/>
  <cols>
    <col min="1" max="1" width="39.5703125" style="19" bestFit="1" customWidth="1"/>
    <col min="2" max="2" width="0.7109375" style="19" customWidth="1"/>
    <col min="3" max="3" width="11" style="19" bestFit="1" customWidth="1"/>
    <col min="4" max="4" width="1.28515625" style="19" customWidth="1"/>
    <col min="5" max="5" width="11.85546875" style="19" customWidth="1"/>
    <col min="6" max="6" width="0.42578125" style="19" customWidth="1"/>
    <col min="7" max="7" width="17.140625" style="19" bestFit="1" customWidth="1"/>
    <col min="8" max="8" width="0.42578125" style="19" customWidth="1"/>
    <col min="9" max="9" width="10.85546875" style="19" bestFit="1" customWidth="1"/>
    <col min="10" max="10" width="0.42578125" style="19" customWidth="1"/>
    <col min="11" max="11" width="17.140625" style="19" bestFit="1" customWidth="1"/>
    <col min="12" max="12" width="0.42578125" style="19" customWidth="1"/>
    <col min="13" max="13" width="18.140625" style="19" bestFit="1" customWidth="1"/>
    <col min="14" max="14" width="0.5703125" style="19" customWidth="1"/>
    <col min="15" max="15" width="10.85546875" style="19" bestFit="1" customWidth="1"/>
    <col min="16" max="16" width="0.5703125" style="19" customWidth="1"/>
    <col min="17" max="17" width="18.140625" style="19" bestFit="1" customWidth="1"/>
    <col min="18" max="18" width="0.28515625" style="19" customWidth="1"/>
    <col min="19" max="16384" width="9.140625" style="19"/>
  </cols>
  <sheetData>
    <row r="1" spans="1:17" ht="30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30" customHeight="1">
      <c r="A2" s="199" t="s">
        <v>45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</row>
    <row r="3" spans="1:17" ht="30" customHeight="1">
      <c r="A3" s="199" t="s">
        <v>115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</row>
    <row r="4" spans="1:17" s="20" customFormat="1" ht="30" customHeight="1">
      <c r="A4" s="198" t="s">
        <v>78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</row>
    <row r="5" spans="1:17" ht="25.5" customHeight="1">
      <c r="A5" s="200" t="s">
        <v>46</v>
      </c>
      <c r="G5" s="200" t="s">
        <v>56</v>
      </c>
      <c r="H5" s="200"/>
      <c r="I5" s="200"/>
      <c r="J5" s="200"/>
      <c r="K5" s="200"/>
      <c r="M5" s="200" t="str">
        <f>'درآمد سرمایه گذاری در سهام'!$N$5</f>
        <v>از ابتدای سال مالی تا پایان ماه</v>
      </c>
      <c r="N5" s="200"/>
      <c r="O5" s="200"/>
      <c r="P5" s="200"/>
      <c r="Q5" s="200"/>
    </row>
    <row r="6" spans="1:17" ht="38.25" customHeight="1">
      <c r="A6" s="200"/>
      <c r="C6" s="210" t="s">
        <v>32</v>
      </c>
      <c r="D6" s="210"/>
      <c r="E6" s="6" t="s">
        <v>79</v>
      </c>
      <c r="G6" s="7" t="s">
        <v>80</v>
      </c>
      <c r="H6" s="36"/>
      <c r="I6" s="7" t="s">
        <v>76</v>
      </c>
      <c r="J6" s="36"/>
      <c r="K6" s="7" t="s">
        <v>81</v>
      </c>
      <c r="M6" s="7" t="s">
        <v>80</v>
      </c>
      <c r="N6" s="36"/>
      <c r="O6" s="7" t="s">
        <v>76</v>
      </c>
      <c r="P6" s="36"/>
      <c r="Q6" s="7" t="s">
        <v>81</v>
      </c>
    </row>
    <row r="7" spans="1:17" ht="27.95" customHeight="1">
      <c r="A7" s="3"/>
      <c r="C7" s="3"/>
      <c r="D7" s="36"/>
      <c r="E7" s="13"/>
      <c r="F7" s="48"/>
      <c r="G7" s="77"/>
      <c r="H7" s="48"/>
      <c r="I7" s="13"/>
      <c r="J7" s="48"/>
      <c r="K7" s="13"/>
      <c r="L7" s="48"/>
      <c r="M7" s="13"/>
      <c r="N7" s="48"/>
      <c r="O7" s="13"/>
      <c r="P7" s="48"/>
      <c r="Q7" s="13"/>
    </row>
    <row r="8" spans="1:17" s="29" customFormat="1" ht="27.95" customHeight="1" thickBot="1">
      <c r="A8" s="18" t="s">
        <v>11</v>
      </c>
      <c r="C8" s="37"/>
      <c r="E8" s="39"/>
      <c r="F8" s="50"/>
      <c r="G8" s="49">
        <f>SUM(G7:G7)</f>
        <v>0</v>
      </c>
      <c r="H8" s="50"/>
      <c r="I8" s="49">
        <v>0</v>
      </c>
      <c r="J8" s="50"/>
      <c r="K8" s="49">
        <f>SUM(K7:K7)</f>
        <v>0</v>
      </c>
      <c r="L8" s="50"/>
      <c r="M8" s="49">
        <f>SUM(M7:M7)</f>
        <v>0</v>
      </c>
      <c r="N8" s="50"/>
      <c r="O8" s="49">
        <v>0</v>
      </c>
      <c r="P8" s="50"/>
      <c r="Q8" s="49">
        <f>SUM(Q7:Q7)</f>
        <v>0</v>
      </c>
    </row>
    <row r="9" spans="1:17" ht="30" customHeight="1" thickTop="1"/>
  </sheetData>
  <mergeCells count="8">
    <mergeCell ref="A1:Q1"/>
    <mergeCell ref="A2:Q2"/>
    <mergeCell ref="A3:Q3"/>
    <mergeCell ref="A5:A6"/>
    <mergeCell ref="G5:K5"/>
    <mergeCell ref="M5:Q5"/>
    <mergeCell ref="C6:D6"/>
    <mergeCell ref="A4:Q4"/>
  </mergeCells>
  <pageMargins left="0.39" right="0.39" top="0.39" bottom="0.39" header="0" footer="0"/>
  <pageSetup scale="8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AC12"/>
  <sheetViews>
    <sheetView rightToLeft="1" view="pageBreakPreview" zoomScaleNormal="100" zoomScaleSheetLayoutView="100" workbookViewId="0">
      <selection activeCell="A11" sqref="A11"/>
    </sheetView>
  </sheetViews>
  <sheetFormatPr defaultRowHeight="30" customHeight="1"/>
  <cols>
    <col min="1" max="1" width="28" style="19" bestFit="1" customWidth="1"/>
    <col min="2" max="2" width="1.28515625" style="19" customWidth="1"/>
    <col min="3" max="3" width="12.85546875" style="19" bestFit="1" customWidth="1"/>
    <col min="4" max="4" width="1.28515625" style="19" customWidth="1"/>
    <col min="5" max="5" width="19.7109375" style="19" bestFit="1" customWidth="1"/>
    <col min="6" max="6" width="1.28515625" style="19" customWidth="1"/>
    <col min="7" max="7" width="20.140625" style="19" bestFit="1" customWidth="1"/>
    <col min="8" max="8" width="1.28515625" style="19" customWidth="1"/>
    <col min="9" max="9" width="16.5703125" style="19" customWidth="1"/>
    <col min="10" max="10" width="1.28515625" style="19" customWidth="1"/>
    <col min="11" max="11" width="12.85546875" style="19" bestFit="1" customWidth="1"/>
    <col min="12" max="12" width="1.28515625" style="19" customWidth="1"/>
    <col min="13" max="13" width="19.7109375" style="19" bestFit="1" customWidth="1"/>
    <col min="14" max="14" width="1.28515625" style="19" customWidth="1"/>
    <col min="15" max="15" width="20.140625" style="19" bestFit="1" customWidth="1"/>
    <col min="16" max="16" width="1.28515625" style="19" customWidth="1"/>
    <col min="17" max="17" width="14.28515625" style="19" customWidth="1"/>
    <col min="18" max="18" width="6" style="19" customWidth="1"/>
    <col min="19" max="19" width="0.28515625" style="19" customWidth="1"/>
    <col min="20" max="20" width="21.140625" style="81" customWidth="1"/>
    <col min="21" max="21" width="9.85546875" style="30" customWidth="1"/>
    <col min="22" max="22" width="14.42578125" style="30" bestFit="1" customWidth="1"/>
    <col min="23" max="23" width="14.85546875" style="30" hidden="1" customWidth="1"/>
    <col min="24" max="24" width="14.85546875" style="30" customWidth="1"/>
    <col min="25" max="25" width="14.42578125" style="30" hidden="1" customWidth="1"/>
    <col min="26" max="26" width="15.85546875" style="30" bestFit="1" customWidth="1"/>
    <col min="27" max="27" width="12.28515625" style="30" hidden="1" customWidth="1"/>
    <col min="28" max="28" width="12.5703125" style="30" hidden="1" customWidth="1"/>
    <col min="29" max="29" width="12.85546875" style="30" bestFit="1" customWidth="1"/>
    <col min="30" max="16384" width="9.140625" style="19"/>
  </cols>
  <sheetData>
    <row r="1" spans="1:29" ht="30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</row>
    <row r="2" spans="1:29" ht="30" customHeight="1">
      <c r="A2" s="199" t="s">
        <v>45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</row>
    <row r="3" spans="1:29" ht="30" customHeight="1">
      <c r="A3" s="199" t="s">
        <v>115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</row>
    <row r="4" spans="1:29" s="20" customFormat="1" ht="30" customHeight="1">
      <c r="A4" s="198" t="s">
        <v>87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T4" s="81"/>
      <c r="U4" s="79"/>
      <c r="V4" s="79"/>
      <c r="W4" s="79"/>
      <c r="X4" s="79"/>
      <c r="Y4" s="79"/>
      <c r="Z4" s="79"/>
      <c r="AA4" s="79"/>
      <c r="AB4" s="79"/>
      <c r="AC4" s="79"/>
    </row>
    <row r="5" spans="1:29" ht="21.75" customHeight="1">
      <c r="A5" s="200" t="s">
        <v>46</v>
      </c>
      <c r="C5" s="200" t="s">
        <v>56</v>
      </c>
      <c r="D5" s="200"/>
      <c r="E5" s="200"/>
      <c r="F5" s="200"/>
      <c r="G5" s="200"/>
      <c r="H5" s="200"/>
      <c r="I5" s="200"/>
      <c r="K5" s="200" t="str">
        <f>'درآمد سرمایه گذاری در سهام'!$N$5</f>
        <v>از ابتدای سال مالی تا پایان ماه</v>
      </c>
      <c r="L5" s="200"/>
      <c r="M5" s="200"/>
      <c r="N5" s="200"/>
      <c r="O5" s="200"/>
      <c r="P5" s="200"/>
      <c r="Q5" s="200"/>
      <c r="R5" s="200"/>
    </row>
    <row r="6" spans="1:29" ht="38.25" customHeight="1">
      <c r="A6" s="200"/>
      <c r="C6" s="7" t="s">
        <v>5</v>
      </c>
      <c r="D6" s="36"/>
      <c r="E6" s="7" t="s">
        <v>7</v>
      </c>
      <c r="F6" s="36"/>
      <c r="G6" s="7" t="s">
        <v>85</v>
      </c>
      <c r="H6" s="36"/>
      <c r="I6" s="7" t="s">
        <v>88</v>
      </c>
      <c r="K6" s="7" t="s">
        <v>5</v>
      </c>
      <c r="L6" s="36"/>
      <c r="M6" s="7" t="s">
        <v>7</v>
      </c>
      <c r="N6" s="36"/>
      <c r="O6" s="7" t="s">
        <v>85</v>
      </c>
      <c r="P6" s="36"/>
      <c r="Q6" s="215" t="s">
        <v>88</v>
      </c>
      <c r="R6" s="215"/>
      <c r="T6" s="55"/>
      <c r="U6" s="55"/>
      <c r="V6" s="55"/>
      <c r="W6" s="55"/>
      <c r="X6" s="55"/>
      <c r="Y6" s="55"/>
      <c r="Z6" s="55"/>
      <c r="AA6" s="55"/>
      <c r="AB6" s="55"/>
      <c r="AC6" s="55"/>
    </row>
    <row r="7" spans="1:29" ht="38.25" customHeight="1">
      <c r="A7" s="3" t="s">
        <v>130</v>
      </c>
      <c r="C7" s="8">
        <v>290845</v>
      </c>
      <c r="E7" s="8">
        <v>6014448366</v>
      </c>
      <c r="G7" s="8">
        <v>5999995652</v>
      </c>
      <c r="I7" s="8">
        <v>14452714</v>
      </c>
      <c r="K7" s="8">
        <v>290845</v>
      </c>
      <c r="L7" s="21"/>
      <c r="M7" s="8">
        <v>6014448366</v>
      </c>
      <c r="N7" s="21"/>
      <c r="O7" s="8">
        <v>5999995652</v>
      </c>
      <c r="P7" s="21"/>
      <c r="Q7" s="213">
        <v>14452714</v>
      </c>
      <c r="R7" s="213"/>
      <c r="T7" s="55"/>
      <c r="U7" s="55"/>
      <c r="V7" s="55"/>
      <c r="W7" s="55"/>
      <c r="X7" s="55"/>
      <c r="Y7" s="55"/>
      <c r="Z7" s="55"/>
      <c r="AA7" s="55"/>
      <c r="AB7" s="55"/>
      <c r="AC7" s="55"/>
    </row>
    <row r="8" spans="1:29" ht="38.25" customHeight="1">
      <c r="A8" s="5" t="s">
        <v>129</v>
      </c>
      <c r="C8" s="9">
        <v>804000</v>
      </c>
      <c r="E8" s="9">
        <v>10187432041</v>
      </c>
      <c r="G8" s="9">
        <v>9998068314</v>
      </c>
      <c r="I8" s="9">
        <v>189363727</v>
      </c>
      <c r="K8" s="9">
        <v>804000</v>
      </c>
      <c r="L8" s="21"/>
      <c r="M8" s="9">
        <v>10187432041</v>
      </c>
      <c r="N8" s="21"/>
      <c r="O8" s="9">
        <v>9998068314</v>
      </c>
      <c r="P8" s="21"/>
      <c r="Q8" s="236">
        <v>189363727</v>
      </c>
      <c r="R8" s="236"/>
      <c r="T8" s="55"/>
      <c r="U8" s="55"/>
      <c r="V8" s="55"/>
      <c r="W8" s="55"/>
      <c r="X8" s="55"/>
      <c r="Y8" s="55"/>
      <c r="Z8" s="55"/>
      <c r="AA8" s="55"/>
      <c r="AB8" s="55"/>
      <c r="AC8" s="55"/>
    </row>
    <row r="9" spans="1:29" ht="30" customHeight="1">
      <c r="A9" s="189" t="s">
        <v>117</v>
      </c>
      <c r="C9" s="10">
        <v>873</v>
      </c>
      <c r="E9" s="10">
        <v>499928851</v>
      </c>
      <c r="G9" s="10">
        <v>499533822</v>
      </c>
      <c r="I9" s="10">
        <v>395029</v>
      </c>
      <c r="K9" s="10">
        <v>873</v>
      </c>
      <c r="L9" s="21"/>
      <c r="M9" s="10">
        <v>499928851</v>
      </c>
      <c r="N9" s="21"/>
      <c r="O9" s="10">
        <v>499533822</v>
      </c>
      <c r="P9" s="21"/>
      <c r="Q9" s="237">
        <v>395029</v>
      </c>
      <c r="R9" s="237"/>
      <c r="T9" s="57"/>
      <c r="U9" s="58"/>
      <c r="V9" s="58"/>
      <c r="W9" s="58"/>
      <c r="X9" s="58"/>
      <c r="Y9" s="58"/>
      <c r="Z9" s="58"/>
      <c r="AA9" s="80"/>
      <c r="AB9" s="82"/>
      <c r="AC9" s="80"/>
    </row>
    <row r="10" spans="1:29" s="29" customFormat="1" ht="30" customHeight="1" thickBot="1">
      <c r="A10" s="90" t="s">
        <v>11</v>
      </c>
      <c r="B10" s="91"/>
      <c r="C10" s="92">
        <f>SUM(C7:C9)</f>
        <v>1095718</v>
      </c>
      <c r="D10" s="93"/>
      <c r="E10" s="60">
        <f>SUM(E7:E9)</f>
        <v>16701809258</v>
      </c>
      <c r="F10" s="93"/>
      <c r="G10" s="60">
        <f>SUM(G7:G9)</f>
        <v>16497597788</v>
      </c>
      <c r="H10" s="93"/>
      <c r="I10" s="60">
        <f>SUM(I7:J9)</f>
        <v>204211470</v>
      </c>
      <c r="J10" s="93"/>
      <c r="K10" s="60">
        <f>SUM(K7:K9)</f>
        <v>1095718</v>
      </c>
      <c r="L10" s="93"/>
      <c r="M10" s="60">
        <f>SUM(M7:M9)</f>
        <v>16701809258</v>
      </c>
      <c r="N10" s="93"/>
      <c r="O10" s="60">
        <f>SUM(O7:O9)</f>
        <v>16497597788</v>
      </c>
      <c r="P10" s="93"/>
      <c r="Q10" s="235">
        <f>SUM(Q7:R9)</f>
        <v>204211470</v>
      </c>
      <c r="R10" s="235"/>
      <c r="T10" s="83"/>
      <c r="U10" s="34"/>
      <c r="V10" s="34"/>
      <c r="W10" s="34"/>
      <c r="X10" s="34"/>
      <c r="Y10" s="34"/>
      <c r="Z10" s="34"/>
      <c r="AA10" s="34"/>
      <c r="AB10" s="34"/>
      <c r="AC10" s="34"/>
    </row>
    <row r="12" spans="1:29" ht="30" customHeight="1">
      <c r="M12" s="52"/>
      <c r="O12" s="52"/>
    </row>
  </sheetData>
  <mergeCells count="12">
    <mergeCell ref="A1:R1"/>
    <mergeCell ref="Q10:R10"/>
    <mergeCell ref="A2:R2"/>
    <mergeCell ref="A3:R3"/>
    <mergeCell ref="A4:R4"/>
    <mergeCell ref="A5:A6"/>
    <mergeCell ref="C5:I5"/>
    <mergeCell ref="K5:R5"/>
    <mergeCell ref="Q6:R6"/>
    <mergeCell ref="Q7:R7"/>
    <mergeCell ref="Q8:R8"/>
    <mergeCell ref="Q9:R9"/>
  </mergeCells>
  <pageMargins left="0.39" right="0.39" top="0.39" bottom="0.39" header="0" footer="0"/>
  <pageSetup scale="73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AA9"/>
  <sheetViews>
    <sheetView rightToLeft="1" view="pageBreakPreview" zoomScaleNormal="100" zoomScaleSheetLayoutView="100" workbookViewId="0">
      <selection activeCell="A8" sqref="A8"/>
    </sheetView>
  </sheetViews>
  <sheetFormatPr defaultRowHeight="30" customHeight="1"/>
  <cols>
    <col min="1" max="1" width="28.5703125" style="19" bestFit="1" customWidth="1"/>
    <col min="2" max="2" width="1.28515625" style="19" customWidth="1"/>
    <col min="3" max="3" width="11.7109375" style="19" bestFit="1" customWidth="1"/>
    <col min="4" max="4" width="1.28515625" style="19" customWidth="1"/>
    <col min="5" max="5" width="16.85546875" style="19" bestFit="1" customWidth="1"/>
    <col min="6" max="6" width="1.28515625" style="19" customWidth="1"/>
    <col min="7" max="7" width="17" style="19" customWidth="1"/>
    <col min="8" max="8" width="1.28515625" style="19" customWidth="1"/>
    <col min="9" max="9" width="22" style="19" bestFit="1" customWidth="1"/>
    <col min="10" max="10" width="1.28515625" style="19" customWidth="1"/>
    <col min="11" max="11" width="13.7109375" style="19" customWidth="1"/>
    <col min="12" max="12" width="0.7109375" style="19" customWidth="1"/>
    <col min="13" max="13" width="20.5703125" style="19" bestFit="1" customWidth="1"/>
    <col min="14" max="14" width="1.28515625" style="19" customWidth="1"/>
    <col min="15" max="15" width="20.42578125" style="19" bestFit="1" customWidth="1"/>
    <col min="16" max="16" width="0.7109375" style="19" customWidth="1"/>
    <col min="17" max="17" width="20.7109375" style="19" customWidth="1"/>
    <col min="18" max="18" width="1.28515625" style="19" customWidth="1"/>
    <col min="19" max="19" width="0.28515625" style="19" customWidth="1"/>
    <col min="20" max="20" width="9.140625" style="19"/>
    <col min="21" max="21" width="14.7109375" style="19" bestFit="1" customWidth="1"/>
    <col min="22" max="22" width="9.85546875" style="19" bestFit="1" customWidth="1"/>
    <col min="23" max="23" width="15.85546875" style="19" bestFit="1" customWidth="1"/>
    <col min="24" max="24" width="15.85546875" style="19" customWidth="1"/>
    <col min="25" max="25" width="10.85546875" style="19" customWidth="1"/>
    <col min="26" max="26" width="12.28515625" style="19" customWidth="1"/>
    <col min="27" max="27" width="14" style="19" bestFit="1" customWidth="1"/>
    <col min="28" max="16384" width="9.140625" style="19"/>
  </cols>
  <sheetData>
    <row r="1" spans="1:27" ht="30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27" ht="30" customHeight="1">
      <c r="A2" s="199" t="s">
        <v>45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</row>
    <row r="3" spans="1:27" ht="30" customHeight="1">
      <c r="A3" s="199" t="s">
        <v>115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</row>
    <row r="4" spans="1:27" s="20" customFormat="1" ht="30" customHeight="1">
      <c r="A4" s="198" t="s">
        <v>83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</row>
    <row r="5" spans="1:27" ht="25.5" customHeight="1">
      <c r="A5" s="200" t="s">
        <v>46</v>
      </c>
      <c r="C5" s="200" t="s">
        <v>56</v>
      </c>
      <c r="D5" s="200"/>
      <c r="E5" s="200"/>
      <c r="F5" s="200"/>
      <c r="G5" s="200"/>
      <c r="H5" s="200"/>
      <c r="I5" s="200"/>
      <c r="K5" s="200" t="str">
        <f>'درآمد سرمایه گذاری در سهام'!$N$5</f>
        <v>از ابتدای سال مالی تا پایان ماه</v>
      </c>
      <c r="L5" s="200"/>
      <c r="M5" s="200"/>
      <c r="N5" s="200"/>
      <c r="O5" s="200"/>
      <c r="P5" s="200"/>
      <c r="Q5" s="200"/>
      <c r="R5" s="200"/>
    </row>
    <row r="6" spans="1:27" ht="27.75" customHeight="1">
      <c r="A6" s="200"/>
      <c r="C6" s="7" t="s">
        <v>5</v>
      </c>
      <c r="D6" s="36"/>
      <c r="E6" s="7" t="s">
        <v>84</v>
      </c>
      <c r="F6" s="36"/>
      <c r="G6" s="7" t="s">
        <v>85</v>
      </c>
      <c r="H6" s="36"/>
      <c r="I6" s="7" t="s">
        <v>86</v>
      </c>
      <c r="K6" s="7" t="s">
        <v>5</v>
      </c>
      <c r="L6" s="36"/>
      <c r="M6" s="7" t="s">
        <v>84</v>
      </c>
      <c r="N6" s="36"/>
      <c r="O6" s="7" t="s">
        <v>85</v>
      </c>
      <c r="P6" s="36"/>
      <c r="Q6" s="215" t="s">
        <v>86</v>
      </c>
      <c r="R6" s="215"/>
      <c r="T6" s="239"/>
      <c r="U6" s="239"/>
      <c r="V6" s="239"/>
      <c r="W6" s="54"/>
      <c r="X6" s="54"/>
      <c r="Y6" s="54"/>
      <c r="Z6" s="54"/>
      <c r="AA6" s="54"/>
    </row>
    <row r="7" spans="1:27" ht="30" customHeight="1">
      <c r="A7" s="3"/>
      <c r="C7" s="14"/>
      <c r="D7" s="48"/>
      <c r="E7" s="14"/>
      <c r="F7" s="48"/>
      <c r="G7" s="14"/>
      <c r="H7" s="48"/>
      <c r="I7" s="14"/>
      <c r="J7" s="48"/>
      <c r="K7" s="13"/>
      <c r="L7" s="48"/>
      <c r="M7" s="13"/>
      <c r="N7" s="48"/>
      <c r="O7" s="13"/>
      <c r="P7" s="48"/>
      <c r="Q7" s="240"/>
      <c r="R7" s="240"/>
      <c r="T7" s="55"/>
      <c r="U7" s="55"/>
      <c r="V7" s="55"/>
      <c r="W7" s="55"/>
      <c r="X7" s="55"/>
      <c r="Y7" s="55"/>
      <c r="Z7" s="55"/>
      <c r="AA7" s="55"/>
    </row>
    <row r="8" spans="1:27" s="29" customFormat="1" ht="30" customHeight="1" thickBot="1">
      <c r="A8" s="4" t="s">
        <v>11</v>
      </c>
      <c r="C8" s="49">
        <f>SUM(C7:C7)</f>
        <v>0</v>
      </c>
      <c r="D8" s="50"/>
      <c r="E8" s="49">
        <f>SUM(E7:E7)</f>
        <v>0</v>
      </c>
      <c r="F8" s="50"/>
      <c r="G8" s="49">
        <f>SUM(G7:G7)</f>
        <v>0</v>
      </c>
      <c r="H8" s="50"/>
      <c r="I8" s="49">
        <f>SUM(I7:I7)</f>
        <v>0</v>
      </c>
      <c r="J8" s="50"/>
      <c r="K8" s="49">
        <f>SUM(K7:K7)</f>
        <v>0</v>
      </c>
      <c r="L8" s="50"/>
      <c r="M8" s="49">
        <f>SUM(M7:M7)</f>
        <v>0</v>
      </c>
      <c r="N8" s="50"/>
      <c r="O8" s="49">
        <f>SUM(O7:O7)</f>
        <v>0</v>
      </c>
      <c r="P8" s="50"/>
      <c r="Q8" s="238">
        <f>SUM(Q7:R7)</f>
        <v>0</v>
      </c>
      <c r="R8" s="238"/>
    </row>
    <row r="9" spans="1:27" ht="30" customHeight="1" thickTop="1"/>
  </sheetData>
  <mergeCells count="11">
    <mergeCell ref="Q8:R8"/>
    <mergeCell ref="T6:V6"/>
    <mergeCell ref="A1:Q1"/>
    <mergeCell ref="A2:R2"/>
    <mergeCell ref="A3:R3"/>
    <mergeCell ref="A4:R4"/>
    <mergeCell ref="A5:A6"/>
    <mergeCell ref="C5:I5"/>
    <mergeCell ref="K5:R5"/>
    <mergeCell ref="Q6:R6"/>
    <mergeCell ref="Q7:R7"/>
  </mergeCells>
  <pageMargins left="0.39" right="0.39" top="0.39" bottom="0.39" header="0" footer="0"/>
  <pageSetup scale="73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N18"/>
  <sheetViews>
    <sheetView rightToLeft="1" view="pageBreakPreview" zoomScaleNormal="100" zoomScaleSheetLayoutView="100" workbookViewId="0">
      <selection activeCell="A14" sqref="A14"/>
    </sheetView>
  </sheetViews>
  <sheetFormatPr defaultRowHeight="12.75"/>
  <cols>
    <col min="1" max="1" width="57.42578125" bestFit="1" customWidth="1"/>
    <col min="2" max="2" width="0.5703125" customWidth="1"/>
    <col min="3" max="3" width="19.140625" bestFit="1" customWidth="1"/>
    <col min="4" max="4" width="0.85546875" customWidth="1"/>
    <col min="5" max="5" width="16" bestFit="1" customWidth="1"/>
    <col min="6" max="6" width="1.28515625" customWidth="1"/>
    <col min="7" max="7" width="18.5703125" bestFit="1" customWidth="1"/>
    <col min="8" max="8" width="1.28515625" customWidth="1"/>
    <col min="9" max="9" width="18.28515625" bestFit="1" customWidth="1"/>
    <col min="10" max="10" width="1.28515625" customWidth="1"/>
    <col min="11" max="11" width="12.140625" bestFit="1" customWidth="1"/>
    <col min="12" max="12" width="1.28515625" customWidth="1"/>
    <col min="13" max="13" width="19.140625" bestFit="1" customWidth="1"/>
    <col min="14" max="14" width="3.42578125" bestFit="1" customWidth="1"/>
  </cols>
  <sheetData>
    <row r="1" spans="1:14" s="19" customFormat="1" ht="30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4" s="19" customFormat="1" ht="30" customHeight="1">
      <c r="A2" s="199" t="s">
        <v>45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14" s="19" customFormat="1" ht="30" customHeight="1">
      <c r="A3" s="199" t="s">
        <v>115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14" s="20" customFormat="1" ht="30" customHeight="1">
      <c r="A4" s="198" t="s">
        <v>82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</row>
    <row r="5" spans="1:14" s="19" customFormat="1" ht="25.5" customHeight="1">
      <c r="A5" s="200" t="s">
        <v>46</v>
      </c>
      <c r="C5" s="200" t="s">
        <v>56</v>
      </c>
      <c r="D5" s="200"/>
      <c r="E5" s="200"/>
      <c r="F5" s="200"/>
      <c r="G5" s="200"/>
      <c r="I5" s="200" t="str">
        <f>'درآمد سرمایه گذاری در سهام'!$N$5</f>
        <v>از ابتدای سال مالی تا پایان ماه</v>
      </c>
      <c r="J5" s="200"/>
      <c r="K5" s="200"/>
      <c r="L5" s="200"/>
      <c r="M5" s="200"/>
    </row>
    <row r="6" spans="1:14" s="19" customFormat="1" ht="24" customHeight="1">
      <c r="A6" s="200"/>
      <c r="C6" s="7" t="s">
        <v>80</v>
      </c>
      <c r="D6" s="36"/>
      <c r="E6" s="7" t="s">
        <v>76</v>
      </c>
      <c r="F6" s="36"/>
      <c r="G6" s="7" t="s">
        <v>81</v>
      </c>
      <c r="I6" s="7" t="s">
        <v>80</v>
      </c>
      <c r="J6" s="36"/>
      <c r="K6" s="7" t="s">
        <v>76</v>
      </c>
      <c r="L6" s="36"/>
      <c r="M6" s="7" t="s">
        <v>81</v>
      </c>
    </row>
    <row r="7" spans="1:14" s="19" customFormat="1" ht="24" customHeight="1">
      <c r="A7" s="5" t="s">
        <v>113</v>
      </c>
      <c r="C7" s="106">
        <v>0</v>
      </c>
      <c r="D7" s="180"/>
      <c r="E7" s="8">
        <v>0</v>
      </c>
      <c r="F7" s="180"/>
      <c r="G7" s="106">
        <v>0</v>
      </c>
      <c r="H7" s="180"/>
      <c r="I7" s="8">
        <v>1446575342</v>
      </c>
      <c r="J7" s="21"/>
      <c r="K7" s="191">
        <v>0</v>
      </c>
      <c r="L7" s="21"/>
      <c r="M7" s="8">
        <v>1446575342</v>
      </c>
    </row>
    <row r="8" spans="1:14" s="19" customFormat="1" ht="24" customHeight="1">
      <c r="A8" s="5" t="s">
        <v>112</v>
      </c>
      <c r="C8" s="53">
        <v>215106</v>
      </c>
      <c r="D8" s="180"/>
      <c r="E8" s="9">
        <v>0</v>
      </c>
      <c r="F8" s="180"/>
      <c r="G8" s="53">
        <v>215106</v>
      </c>
      <c r="H8" s="180"/>
      <c r="I8" s="9">
        <v>219352</v>
      </c>
      <c r="J8" s="21"/>
      <c r="K8" s="191">
        <v>0</v>
      </c>
      <c r="L8" s="21"/>
      <c r="M8" s="9">
        <v>219352</v>
      </c>
    </row>
    <row r="9" spans="1:14" s="19" customFormat="1" ht="24" customHeight="1">
      <c r="A9" s="5" t="s">
        <v>114</v>
      </c>
      <c r="C9" s="53">
        <v>4323884777</v>
      </c>
      <c r="D9" s="180"/>
      <c r="E9" s="14">
        <v>-2042791</v>
      </c>
      <c r="F9" s="180"/>
      <c r="G9" s="53">
        <v>4325927568</v>
      </c>
      <c r="H9" s="180"/>
      <c r="I9" s="9">
        <v>8837545957</v>
      </c>
      <c r="J9" s="21"/>
      <c r="K9" s="9">
        <v>5221619</v>
      </c>
      <c r="L9" s="21"/>
      <c r="M9" s="9">
        <v>8832324338</v>
      </c>
    </row>
    <row r="10" spans="1:14" s="19" customFormat="1" ht="24" customHeight="1">
      <c r="A10" s="5" t="s">
        <v>123</v>
      </c>
      <c r="C10" s="53">
        <v>419125668</v>
      </c>
      <c r="D10" s="180"/>
      <c r="E10" s="9">
        <v>1346937</v>
      </c>
      <c r="F10" s="180"/>
      <c r="G10" s="53">
        <v>417778731</v>
      </c>
      <c r="H10" s="180"/>
      <c r="I10" s="9">
        <v>419125668</v>
      </c>
      <c r="J10" s="21"/>
      <c r="K10" s="9">
        <v>1346937</v>
      </c>
      <c r="L10" s="21"/>
      <c r="M10" s="9">
        <v>417778731</v>
      </c>
    </row>
    <row r="11" spans="1:14" s="19" customFormat="1" ht="24" customHeight="1">
      <c r="A11" s="5" t="s">
        <v>125</v>
      </c>
      <c r="C11" s="53">
        <v>314344251</v>
      </c>
      <c r="D11" s="180"/>
      <c r="E11" s="9">
        <v>4248983</v>
      </c>
      <c r="F11" s="180"/>
      <c r="G11" s="53">
        <v>310095268</v>
      </c>
      <c r="H11" s="180"/>
      <c r="I11" s="9">
        <v>314344251</v>
      </c>
      <c r="J11" s="21"/>
      <c r="K11" s="9">
        <v>4248983</v>
      </c>
      <c r="L11" s="21"/>
      <c r="M11" s="9">
        <v>310095268</v>
      </c>
    </row>
    <row r="12" spans="1:14" s="19" customFormat="1" ht="24" customHeight="1">
      <c r="A12" s="5" t="s">
        <v>126</v>
      </c>
      <c r="C12" s="53">
        <v>523907098</v>
      </c>
      <c r="D12" s="180"/>
      <c r="E12" s="9">
        <v>7081638</v>
      </c>
      <c r="F12" s="180"/>
      <c r="G12" s="53">
        <v>516825460</v>
      </c>
      <c r="H12" s="180"/>
      <c r="I12" s="9">
        <v>523907098</v>
      </c>
      <c r="J12" s="21"/>
      <c r="K12" s="9">
        <v>7081638</v>
      </c>
      <c r="L12" s="21"/>
      <c r="M12" s="9">
        <v>516825460</v>
      </c>
    </row>
    <row r="13" spans="1:14" s="19" customFormat="1" ht="30" customHeight="1">
      <c r="A13" s="189" t="s">
        <v>128</v>
      </c>
      <c r="C13" s="184">
        <v>87049179</v>
      </c>
      <c r="D13" s="181"/>
      <c r="E13" s="10">
        <v>1854042</v>
      </c>
      <c r="F13" s="181"/>
      <c r="G13" s="184">
        <v>85195137</v>
      </c>
      <c r="H13" s="181"/>
      <c r="I13" s="10">
        <v>87049179</v>
      </c>
      <c r="J13" s="48"/>
      <c r="K13" s="10">
        <v>1854042</v>
      </c>
      <c r="L13" s="48"/>
      <c r="M13" s="10">
        <v>85195137</v>
      </c>
    </row>
    <row r="14" spans="1:14" s="29" customFormat="1" ht="30" customHeight="1" thickBot="1">
      <c r="A14" s="4" t="s">
        <v>11</v>
      </c>
      <c r="C14" s="49">
        <f>SUM(C7:C13)</f>
        <v>5668526079</v>
      </c>
      <c r="D14" s="39" t="e">
        <f>SUM(#REF!)</f>
        <v>#REF!</v>
      </c>
      <c r="E14" s="192">
        <f>SUM(E7:E13)</f>
        <v>12488809</v>
      </c>
      <c r="F14" s="39" t="e">
        <f>SUM(#REF!)</f>
        <v>#REF!</v>
      </c>
      <c r="G14" s="49">
        <f>SUM(G7:G13)</f>
        <v>5656037270</v>
      </c>
      <c r="H14" s="50"/>
      <c r="I14" s="60">
        <f>SUM(I7:I13)</f>
        <v>11628766847</v>
      </c>
      <c r="J14" s="49">
        <f>SUM(J13:J13)</f>
        <v>0</v>
      </c>
      <c r="K14" s="192">
        <f>SUM(K9:K13)</f>
        <v>19753219</v>
      </c>
      <c r="L14" s="49">
        <f>SUM(L13:L13)</f>
        <v>0</v>
      </c>
      <c r="M14" s="49">
        <f>SUM(M7:M13)</f>
        <v>11609013628</v>
      </c>
      <c r="N14" s="39"/>
    </row>
    <row r="15" spans="1:14" ht="13.5" thickTop="1"/>
    <row r="16" spans="1:14" ht="18.75">
      <c r="E16" s="78"/>
      <c r="I16" s="53"/>
    </row>
    <row r="17" spans="5:9">
      <c r="E17" s="78"/>
      <c r="G17" s="78"/>
    </row>
    <row r="18" spans="5:9">
      <c r="I18" s="51"/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D18"/>
  <sheetViews>
    <sheetView rightToLeft="1" view="pageBreakPreview" zoomScaleNormal="100" zoomScaleSheetLayoutView="100" workbookViewId="0">
      <selection activeCell="O22" sqref="O22"/>
    </sheetView>
  </sheetViews>
  <sheetFormatPr defaultRowHeight="15"/>
  <cols>
    <col min="1" max="1" width="3.5703125" style="19" bestFit="1" customWidth="1"/>
    <col min="2" max="2" width="2.5703125" style="19" customWidth="1"/>
    <col min="3" max="3" width="23.42578125" style="19" customWidth="1"/>
    <col min="4" max="4" width="1.28515625" style="19" customWidth="1"/>
    <col min="5" max="5" width="12.140625" style="19" bestFit="1" customWidth="1"/>
    <col min="6" max="6" width="1" style="19" customWidth="1"/>
    <col min="7" max="7" width="16.7109375" style="19" bestFit="1" customWidth="1"/>
    <col min="8" max="8" width="1.28515625" style="19" customWidth="1"/>
    <col min="9" max="9" width="18.140625" style="19" bestFit="1" customWidth="1"/>
    <col min="10" max="10" width="1.28515625" style="19" customWidth="1"/>
    <col min="11" max="11" width="5.42578125" style="19" bestFit="1" customWidth="1"/>
    <col min="12" max="12" width="1.28515625" style="19" customWidth="1"/>
    <col min="13" max="13" width="12.85546875" style="19" bestFit="1" customWidth="1"/>
    <col min="14" max="14" width="1.28515625" style="19" customWidth="1"/>
    <col min="15" max="15" width="10.42578125" style="19" bestFit="1" customWidth="1"/>
    <col min="16" max="16" width="1.28515625" style="19" customWidth="1"/>
    <col min="17" max="17" width="13.85546875" style="19" bestFit="1" customWidth="1"/>
    <col min="18" max="18" width="1.28515625" style="19" customWidth="1"/>
    <col min="19" max="19" width="12.140625" style="19" bestFit="1" customWidth="1"/>
    <col min="20" max="20" width="1.28515625" style="19" customWidth="1"/>
    <col min="21" max="21" width="16.140625" style="85" bestFit="1" customWidth="1"/>
    <col min="22" max="22" width="1.28515625" style="85" customWidth="1"/>
    <col min="23" max="23" width="16.140625" style="85" bestFit="1" customWidth="1"/>
    <col min="24" max="24" width="1.28515625" style="85" customWidth="1"/>
    <col min="25" max="25" width="17.5703125" style="85" bestFit="1" customWidth="1"/>
    <col min="26" max="26" width="1.28515625" style="85" customWidth="1"/>
    <col min="27" max="27" width="20.5703125" style="85" bestFit="1" customWidth="1"/>
    <col min="28" max="28" width="0.28515625" style="19" customWidth="1"/>
    <col min="29" max="29" width="9.140625" style="19"/>
    <col min="30" max="30" width="9.140625" style="42"/>
    <col min="31" max="16384" width="9.140625" style="19"/>
  </cols>
  <sheetData>
    <row r="1" spans="1:30" ht="30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</row>
    <row r="2" spans="1:30" ht="30" customHeight="1">
      <c r="A2" s="199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</row>
    <row r="3" spans="1:30" ht="30" customHeight="1">
      <c r="A3" s="199" t="s">
        <v>115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</row>
    <row r="4" spans="1:30" s="20" customFormat="1" ht="25.5">
      <c r="A4" s="198" t="s">
        <v>91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D4" s="67"/>
    </row>
    <row r="5" spans="1:30" s="20" customFormat="1" ht="25.5">
      <c r="A5" s="198" t="s">
        <v>92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D5" s="67"/>
    </row>
    <row r="6" spans="1:30" ht="24" customHeight="1">
      <c r="E6" s="200" t="s">
        <v>109</v>
      </c>
      <c r="F6" s="200"/>
      <c r="G6" s="200"/>
      <c r="H6" s="200"/>
      <c r="I6" s="200"/>
      <c r="J6" s="21"/>
      <c r="K6" s="200" t="s">
        <v>1</v>
      </c>
      <c r="L6" s="200"/>
      <c r="M6" s="200"/>
      <c r="N6" s="200"/>
      <c r="O6" s="200"/>
      <c r="P6" s="200"/>
      <c r="Q6" s="200"/>
      <c r="R6" s="21"/>
      <c r="S6" s="200" t="s">
        <v>116</v>
      </c>
      <c r="T6" s="200"/>
      <c r="U6" s="200"/>
      <c r="V6" s="200"/>
      <c r="W6" s="200"/>
      <c r="X6" s="200"/>
      <c r="Y6" s="200"/>
      <c r="Z6" s="200"/>
      <c r="AA6" s="200"/>
    </row>
    <row r="7" spans="1:30" ht="35.1" customHeight="1">
      <c r="E7" s="22"/>
      <c r="F7" s="22"/>
      <c r="G7" s="22"/>
      <c r="H7" s="22"/>
      <c r="I7" s="22"/>
      <c r="J7" s="21"/>
      <c r="K7" s="201" t="s">
        <v>2</v>
      </c>
      <c r="L7" s="201"/>
      <c r="M7" s="201"/>
      <c r="N7" s="22"/>
      <c r="O7" s="201" t="s">
        <v>3</v>
      </c>
      <c r="P7" s="201"/>
      <c r="Q7" s="201"/>
      <c r="R7" s="21"/>
      <c r="S7" s="22"/>
      <c r="T7" s="22"/>
      <c r="U7" s="156"/>
      <c r="V7" s="156"/>
      <c r="W7" s="156"/>
      <c r="X7" s="156"/>
      <c r="Y7" s="156"/>
      <c r="Z7" s="156"/>
      <c r="AA7" s="156"/>
    </row>
    <row r="8" spans="1:30" ht="35.1" customHeight="1">
      <c r="A8" s="200" t="s">
        <v>4</v>
      </c>
      <c r="B8" s="200"/>
      <c r="C8" s="200"/>
      <c r="E8" s="24"/>
      <c r="F8" s="21"/>
      <c r="G8" s="1" t="s">
        <v>6</v>
      </c>
      <c r="H8" s="21"/>
      <c r="I8" s="1" t="s">
        <v>7</v>
      </c>
      <c r="J8" s="21"/>
      <c r="K8" s="2" t="s">
        <v>5</v>
      </c>
      <c r="L8" s="22"/>
      <c r="M8" s="2" t="s">
        <v>6</v>
      </c>
      <c r="N8" s="21"/>
      <c r="O8" s="2" t="s">
        <v>5</v>
      </c>
      <c r="P8" s="22"/>
      <c r="Q8" s="2" t="s">
        <v>8</v>
      </c>
      <c r="R8" s="21"/>
      <c r="S8" s="1" t="s">
        <v>5</v>
      </c>
      <c r="T8" s="21"/>
      <c r="U8" s="94" t="s">
        <v>9</v>
      </c>
      <c r="V8" s="97"/>
      <c r="W8" s="94" t="s">
        <v>6</v>
      </c>
      <c r="X8" s="97"/>
      <c r="Y8" s="94" t="s">
        <v>7</v>
      </c>
      <c r="Z8" s="97"/>
      <c r="AA8" s="94" t="s">
        <v>10</v>
      </c>
    </row>
    <row r="9" spans="1:30" s="30" customFormat="1" ht="35.1" customHeight="1">
      <c r="A9" s="202"/>
      <c r="B9" s="202"/>
      <c r="C9" s="202"/>
      <c r="E9" s="32"/>
      <c r="G9" s="31"/>
      <c r="I9" s="31"/>
      <c r="K9" s="32"/>
      <c r="M9" s="31"/>
      <c r="O9" s="31"/>
      <c r="Q9" s="31"/>
      <c r="S9" s="32"/>
      <c r="U9" s="65"/>
      <c r="V9" s="117"/>
      <c r="W9" s="131"/>
      <c r="X9" s="117"/>
      <c r="Y9" s="131"/>
      <c r="Z9" s="117"/>
      <c r="AA9" s="157"/>
      <c r="AC9" s="66"/>
      <c r="AD9" s="154"/>
    </row>
    <row r="10" spans="1:30" s="34" customFormat="1" ht="35.1" customHeight="1" thickBot="1">
      <c r="A10" s="199" t="s">
        <v>11</v>
      </c>
      <c r="B10" s="199"/>
      <c r="C10" s="199"/>
      <c r="D10" s="18"/>
      <c r="E10" s="35">
        <f>SUM(E9)</f>
        <v>0</v>
      </c>
      <c r="G10" s="35">
        <f>SUM(G9)</f>
        <v>0</v>
      </c>
      <c r="I10" s="35">
        <f>SUM(I9)</f>
        <v>0</v>
      </c>
      <c r="K10" s="33"/>
      <c r="M10" s="35">
        <v>0</v>
      </c>
      <c r="O10" s="35">
        <f>SUM(O9)</f>
        <v>0</v>
      </c>
      <c r="Q10" s="35">
        <f>SUM(Q9)</f>
        <v>0</v>
      </c>
      <c r="S10" s="35">
        <f>SUM(S9)</f>
        <v>0</v>
      </c>
      <c r="U10" s="158"/>
      <c r="V10" s="147"/>
      <c r="W10" s="146">
        <f>SUM(W9)</f>
        <v>0</v>
      </c>
      <c r="X10" s="147"/>
      <c r="Y10" s="146">
        <f>SUM(Y9)</f>
        <v>0</v>
      </c>
      <c r="Z10" s="147"/>
      <c r="AA10" s="159">
        <f>SUM(AA9)</f>
        <v>0</v>
      </c>
      <c r="AD10" s="155"/>
    </row>
    <row r="11" spans="1:30" ht="15.75" thickTop="1"/>
    <row r="16" spans="1:30" ht="15.75">
      <c r="C16" s="197"/>
      <c r="D16" s="197"/>
      <c r="E16" s="197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16"/>
      <c r="S16" s="196"/>
      <c r="T16" s="196"/>
      <c r="U16" s="197"/>
      <c r="V16" s="197"/>
    </row>
    <row r="18" spans="27:27">
      <c r="AA18" s="160"/>
    </row>
  </sheetData>
  <mergeCells count="20">
    <mergeCell ref="A5:AA5"/>
    <mergeCell ref="A10:C10"/>
    <mergeCell ref="A1:AA1"/>
    <mergeCell ref="A2:AA2"/>
    <mergeCell ref="A3:AA3"/>
    <mergeCell ref="A4:AA4"/>
    <mergeCell ref="E6:I6"/>
    <mergeCell ref="K6:Q6"/>
    <mergeCell ref="S6:AA6"/>
    <mergeCell ref="K7:M7"/>
    <mergeCell ref="O7:Q7"/>
    <mergeCell ref="A8:C8"/>
    <mergeCell ref="A9:C9"/>
    <mergeCell ref="S16:T16"/>
    <mergeCell ref="U16:V16"/>
    <mergeCell ref="C16:E16"/>
    <mergeCell ref="F16:H16"/>
    <mergeCell ref="I16:J16"/>
    <mergeCell ref="K16:M16"/>
    <mergeCell ref="N16:Q16"/>
  </mergeCells>
  <pageMargins left="0.39" right="0.39" top="0.39" bottom="0.39" header="0" footer="0"/>
  <pageSetup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O9"/>
  <sheetViews>
    <sheetView rightToLeft="1" view="pageBreakPreview" topLeftCell="B1" zoomScale="80" zoomScaleNormal="100" zoomScaleSheetLayoutView="80" workbookViewId="0">
      <selection activeCell="T17" sqref="T17"/>
    </sheetView>
  </sheetViews>
  <sheetFormatPr defaultRowHeight="30" customHeight="1"/>
  <cols>
    <col min="1" max="1" width="5.140625" style="19" customWidth="1"/>
    <col min="2" max="2" width="23.5703125" style="19" customWidth="1"/>
    <col min="3" max="3" width="1.28515625" style="19" customWidth="1"/>
    <col min="4" max="4" width="13.140625" style="19" customWidth="1"/>
    <col min="5" max="5" width="1.28515625" style="19" customWidth="1"/>
    <col min="6" max="6" width="15" style="19" customWidth="1"/>
    <col min="7" max="7" width="1.28515625" style="19" customWidth="1"/>
    <col min="8" max="8" width="13" style="19" customWidth="1"/>
    <col min="9" max="9" width="1.28515625" style="19" customWidth="1"/>
    <col min="10" max="10" width="13" style="19" customWidth="1"/>
    <col min="11" max="11" width="1.28515625" style="19" customWidth="1"/>
    <col min="12" max="12" width="8.85546875" style="19" customWidth="1"/>
    <col min="13" max="13" width="1.28515625" style="19" customWidth="1"/>
    <col min="14" max="14" width="13" style="19" customWidth="1"/>
    <col min="15" max="15" width="1.28515625" style="19" customWidth="1"/>
    <col min="16" max="16" width="13" style="19" customWidth="1"/>
    <col min="17" max="17" width="1.28515625" style="19" customWidth="1"/>
    <col min="18" max="18" width="18.5703125" style="19" customWidth="1"/>
    <col min="19" max="19" width="1.28515625" style="19" customWidth="1"/>
    <col min="20" max="20" width="18.85546875" style="19" customWidth="1"/>
    <col min="21" max="21" width="1.28515625" style="19" customWidth="1"/>
    <col min="22" max="22" width="13" style="19" customWidth="1"/>
    <col min="23" max="23" width="1.28515625" style="19" customWidth="1"/>
    <col min="24" max="24" width="18.5703125" style="19" customWidth="1"/>
    <col min="25" max="25" width="1.28515625" style="19" customWidth="1"/>
    <col min="26" max="26" width="13" style="19" customWidth="1"/>
    <col min="27" max="27" width="1.28515625" style="19" customWidth="1"/>
    <col min="28" max="28" width="15.7109375" style="19" bestFit="1" customWidth="1"/>
    <col min="29" max="29" width="1.28515625" style="19" customWidth="1"/>
    <col min="30" max="30" width="15.5703125" style="19" customWidth="1"/>
    <col min="31" max="31" width="1.28515625" style="19" customWidth="1"/>
    <col min="32" max="32" width="15.5703125" style="19" customWidth="1"/>
    <col min="33" max="33" width="1.28515625" style="19" customWidth="1"/>
    <col min="34" max="34" width="18.5703125" style="19" bestFit="1" customWidth="1"/>
    <col min="35" max="35" width="0.7109375" style="19" customWidth="1"/>
    <col min="36" max="36" width="19.28515625" style="19" bestFit="1" customWidth="1"/>
    <col min="37" max="37" width="1.28515625" style="19" customWidth="1"/>
    <col min="38" max="38" width="13" style="42" customWidth="1"/>
    <col min="39" max="39" width="1.85546875" style="19" hidden="1" customWidth="1"/>
    <col min="40" max="40" width="20.5703125" style="19" bestFit="1" customWidth="1"/>
    <col min="41" max="41" width="9.140625" style="42"/>
    <col min="42" max="16384" width="9.140625" style="19"/>
  </cols>
  <sheetData>
    <row r="1" spans="1:41" ht="30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</row>
    <row r="2" spans="1:41" ht="30" customHeight="1">
      <c r="A2" s="199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</row>
    <row r="3" spans="1:41" ht="30" customHeight="1">
      <c r="A3" s="199" t="s">
        <v>115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</row>
    <row r="4" spans="1:41" s="20" customFormat="1" ht="30" customHeight="1">
      <c r="A4" s="198" t="s">
        <v>93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O4" s="67"/>
    </row>
    <row r="5" spans="1:41" ht="30" customHeight="1">
      <c r="A5" s="200" t="s">
        <v>27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 t="s">
        <v>109</v>
      </c>
      <c r="Q5" s="200"/>
      <c r="R5" s="200"/>
      <c r="S5" s="200"/>
      <c r="T5" s="200"/>
      <c r="V5" s="200" t="s">
        <v>1</v>
      </c>
      <c r="W5" s="200"/>
      <c r="X5" s="200"/>
      <c r="Y5" s="200"/>
      <c r="Z5" s="200"/>
      <c r="AA5" s="200"/>
      <c r="AB5" s="200"/>
      <c r="AD5" s="200" t="s">
        <v>116</v>
      </c>
      <c r="AE5" s="200"/>
      <c r="AF5" s="200"/>
      <c r="AG5" s="200"/>
      <c r="AH5" s="200"/>
      <c r="AI5" s="200"/>
      <c r="AJ5" s="200"/>
      <c r="AK5" s="200"/>
      <c r="AL5" s="200"/>
    </row>
    <row r="6" spans="1:41" ht="30" customHeight="1">
      <c r="A6" s="36"/>
      <c r="B6" s="36"/>
      <c r="C6" s="36"/>
      <c r="D6" s="204" t="s">
        <v>29</v>
      </c>
      <c r="E6" s="36"/>
      <c r="F6" s="204" t="s">
        <v>30</v>
      </c>
      <c r="G6" s="36"/>
      <c r="H6" s="204" t="s">
        <v>31</v>
      </c>
      <c r="I6" s="36"/>
      <c r="J6" s="206" t="s">
        <v>32</v>
      </c>
      <c r="K6" s="36"/>
      <c r="L6" s="204" t="s">
        <v>33</v>
      </c>
      <c r="M6" s="36"/>
      <c r="N6" s="206" t="s">
        <v>17</v>
      </c>
      <c r="O6" s="36"/>
      <c r="P6" s="206" t="s">
        <v>5</v>
      </c>
      <c r="Q6" s="36"/>
      <c r="R6" s="206" t="s">
        <v>6</v>
      </c>
      <c r="S6" s="36"/>
      <c r="T6" s="206" t="s">
        <v>7</v>
      </c>
      <c r="V6" s="201" t="s">
        <v>2</v>
      </c>
      <c r="W6" s="201"/>
      <c r="X6" s="201"/>
      <c r="Y6" s="36"/>
      <c r="Z6" s="201" t="s">
        <v>3</v>
      </c>
      <c r="AA6" s="201"/>
      <c r="AB6" s="201"/>
      <c r="AD6" s="36"/>
      <c r="AE6" s="36"/>
      <c r="AF6" s="36"/>
      <c r="AG6" s="36"/>
      <c r="AH6" s="36"/>
      <c r="AI6" s="36"/>
      <c r="AJ6" s="36"/>
      <c r="AK6" s="36"/>
      <c r="AL6" s="40"/>
    </row>
    <row r="7" spans="1:41" ht="40.5" customHeight="1">
      <c r="A7" s="200" t="s">
        <v>28</v>
      </c>
      <c r="B7" s="200"/>
      <c r="D7" s="205"/>
      <c r="F7" s="205"/>
      <c r="H7" s="205"/>
      <c r="J7" s="207"/>
      <c r="L7" s="205"/>
      <c r="N7" s="207"/>
      <c r="P7" s="207"/>
      <c r="R7" s="207"/>
      <c r="T7" s="207"/>
      <c r="V7" s="2" t="s">
        <v>5</v>
      </c>
      <c r="W7" s="36"/>
      <c r="X7" s="2" t="s">
        <v>6</v>
      </c>
      <c r="Z7" s="2" t="s">
        <v>5</v>
      </c>
      <c r="AA7" s="36"/>
      <c r="AB7" s="2" t="s">
        <v>8</v>
      </c>
      <c r="AD7" s="1" t="s">
        <v>5</v>
      </c>
      <c r="AF7" s="1" t="s">
        <v>9</v>
      </c>
      <c r="AH7" s="1" t="s">
        <v>6</v>
      </c>
      <c r="AJ7" s="1" t="s">
        <v>7</v>
      </c>
      <c r="AL7" s="41" t="s">
        <v>10</v>
      </c>
    </row>
    <row r="8" spans="1:41" ht="30" customHeight="1">
      <c r="A8" s="203" t="s">
        <v>117</v>
      </c>
      <c r="B8" s="203"/>
      <c r="D8" s="12" t="s">
        <v>119</v>
      </c>
      <c r="E8" s="21"/>
      <c r="F8" s="12" t="s">
        <v>119</v>
      </c>
      <c r="G8" s="21"/>
      <c r="H8" s="12" t="s">
        <v>118</v>
      </c>
      <c r="I8" s="21"/>
      <c r="J8" s="12" t="s">
        <v>120</v>
      </c>
      <c r="L8" s="162"/>
      <c r="M8" s="163"/>
      <c r="N8" s="162"/>
      <c r="P8" s="8"/>
      <c r="Q8" s="21"/>
      <c r="R8" s="8"/>
      <c r="S8" s="21"/>
      <c r="T8" s="8"/>
      <c r="U8" s="21"/>
      <c r="V8" s="8">
        <v>873</v>
      </c>
      <c r="W8" s="21"/>
      <c r="X8" s="8">
        <v>499533822</v>
      </c>
      <c r="Z8" s="8"/>
      <c r="AA8" s="21"/>
      <c r="AB8" s="8"/>
      <c r="AC8" s="21"/>
      <c r="AD8" s="8">
        <v>873</v>
      </c>
      <c r="AE8" s="21"/>
      <c r="AF8" s="8">
        <v>572760</v>
      </c>
      <c r="AG8" s="21"/>
      <c r="AH8" s="8">
        <v>499533822</v>
      </c>
      <c r="AI8" s="21"/>
      <c r="AJ8" s="8">
        <v>499928851</v>
      </c>
      <c r="AK8" s="21"/>
      <c r="AL8" s="148">
        <v>1.6000000000000001E-3</v>
      </c>
      <c r="AN8" s="66"/>
    </row>
    <row r="9" spans="1:41" s="29" customFormat="1" ht="30" customHeight="1" thickBot="1">
      <c r="A9" s="199" t="s">
        <v>11</v>
      </c>
      <c r="B9" s="199"/>
      <c r="D9" s="37"/>
      <c r="F9" s="37"/>
      <c r="H9" s="37"/>
      <c r="J9" s="37"/>
      <c r="L9" s="37"/>
      <c r="N9" s="37"/>
      <c r="P9" s="28">
        <f>SUM(P8:P8)</f>
        <v>0</v>
      </c>
      <c r="Q9" s="27"/>
      <c r="R9" s="28">
        <f>SUM(R8:R8)</f>
        <v>0</v>
      </c>
      <c r="S9" s="27"/>
      <c r="T9" s="28">
        <f>SUM(T8:T8)</f>
        <v>0</v>
      </c>
      <c r="U9" s="27"/>
      <c r="V9" s="28">
        <f>SUM(V8:V8)</f>
        <v>873</v>
      </c>
      <c r="W9" s="27"/>
      <c r="X9" s="28">
        <f>SUM(X8:X8)</f>
        <v>499533822</v>
      </c>
      <c r="Y9" s="27"/>
      <c r="Z9" s="28">
        <f>SUM(Z8:Z8)</f>
        <v>0</v>
      </c>
      <c r="AA9" s="27"/>
      <c r="AB9" s="28">
        <f>SUM(AB8:AB8)</f>
        <v>0</v>
      </c>
      <c r="AC9" s="27"/>
      <c r="AD9" s="28">
        <f>SUM(AD8:AD8)</f>
        <v>873</v>
      </c>
      <c r="AE9" s="27"/>
      <c r="AF9" s="26"/>
      <c r="AG9" s="27"/>
      <c r="AH9" s="28">
        <f>SUM(AH8:AH8)</f>
        <v>499533822</v>
      </c>
      <c r="AI9" s="27"/>
      <c r="AJ9" s="28">
        <f>SUM(AJ8:AJ8)</f>
        <v>499928851</v>
      </c>
      <c r="AK9" s="27"/>
      <c r="AL9" s="164">
        <f>SUM(AL8:AL8)</f>
        <v>1.6000000000000001E-3</v>
      </c>
      <c r="AO9" s="42"/>
    </row>
  </sheetData>
  <mergeCells count="22">
    <mergeCell ref="A1:AL1"/>
    <mergeCell ref="A2:AL2"/>
    <mergeCell ref="A3:AL3"/>
    <mergeCell ref="A5:O5"/>
    <mergeCell ref="P5:T5"/>
    <mergeCell ref="V5:AB5"/>
    <mergeCell ref="AD5:AL5"/>
    <mergeCell ref="A4:AL4"/>
    <mergeCell ref="A9:B9"/>
    <mergeCell ref="V6:X6"/>
    <mergeCell ref="Z6:AB6"/>
    <mergeCell ref="A7:B7"/>
    <mergeCell ref="A8:B8"/>
    <mergeCell ref="L6:L7"/>
    <mergeCell ref="D6:D7"/>
    <mergeCell ref="F6:F7"/>
    <mergeCell ref="H6:H7"/>
    <mergeCell ref="J6:J7"/>
    <mergeCell ref="N6:N7"/>
    <mergeCell ref="P6:P7"/>
    <mergeCell ref="R6:R7"/>
    <mergeCell ref="T6:T7"/>
  </mergeCells>
  <pageMargins left="0.39" right="0.39" top="0.39" bottom="0.39" header="0" footer="0"/>
  <pageSetup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10"/>
  <sheetViews>
    <sheetView rightToLeft="1" view="pageBreakPreview" zoomScaleNormal="100" zoomScaleSheetLayoutView="100" workbookViewId="0">
      <selection activeCell="M16" sqref="M16"/>
    </sheetView>
  </sheetViews>
  <sheetFormatPr defaultRowHeight="30" customHeight="1"/>
  <cols>
    <col min="1" max="1" width="9" style="72" bestFit="1" customWidth="1"/>
    <col min="2" max="2" width="5.140625" style="72" customWidth="1"/>
    <col min="3" max="3" width="1.28515625" style="72" customWidth="1"/>
    <col min="4" max="4" width="19.7109375" style="72" customWidth="1"/>
    <col min="5" max="5" width="1.28515625" style="72" customWidth="1"/>
    <col min="6" max="6" width="29.140625" style="72" bestFit="1" customWidth="1"/>
    <col min="7" max="7" width="1.28515625" style="72" customWidth="1"/>
    <col min="8" max="8" width="13.7109375" style="72" bestFit="1" customWidth="1"/>
    <col min="9" max="9" width="1.28515625" style="72" customWidth="1"/>
    <col min="10" max="10" width="10.42578125" style="72" customWidth="1"/>
    <col min="11" max="11" width="9.140625" style="72" customWidth="1"/>
    <col min="12" max="12" width="1.28515625" style="72" customWidth="1"/>
    <col min="13" max="13" width="27.7109375" style="72" customWidth="1"/>
    <col min="14" max="14" width="1.28515625" style="72" customWidth="1"/>
    <col min="15" max="15" width="14.28515625" style="72" customWidth="1"/>
    <col min="16" max="16" width="1.28515625" style="72" customWidth="1"/>
    <col min="17" max="17" width="23.7109375" style="72" customWidth="1"/>
    <col min="18" max="18" width="0.28515625" style="72" customWidth="1"/>
    <col min="19" max="16384" width="9.140625" style="72"/>
  </cols>
  <sheetData>
    <row r="1" spans="1:17" ht="30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30" customHeight="1">
      <c r="A2" s="199" t="s">
        <v>45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</row>
    <row r="3" spans="1:17" ht="30" customHeight="1">
      <c r="A3" s="199" t="s">
        <v>115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</row>
    <row r="5" spans="1:17" s="73" customFormat="1" ht="30" customHeight="1">
      <c r="A5" s="198" t="s">
        <v>107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</row>
    <row r="6" spans="1:17" ht="30" customHeight="1">
      <c r="M6" s="210" t="s">
        <v>63</v>
      </c>
      <c r="O6" s="199" t="s">
        <v>69</v>
      </c>
      <c r="Q6" s="210" t="s">
        <v>64</v>
      </c>
    </row>
    <row r="7" spans="1:17" ht="30" customHeight="1">
      <c r="A7" s="200" t="s">
        <v>65</v>
      </c>
      <c r="B7" s="200"/>
      <c r="D7" s="1" t="s">
        <v>66</v>
      </c>
      <c r="F7" s="1" t="s">
        <v>67</v>
      </c>
      <c r="H7" s="18" t="s">
        <v>22</v>
      </c>
      <c r="J7" s="200" t="s">
        <v>68</v>
      </c>
      <c r="K7" s="200"/>
      <c r="M7" s="210"/>
      <c r="O7" s="207"/>
      <c r="Q7" s="210"/>
    </row>
    <row r="8" spans="1:17" s="59" customFormat="1" ht="50.25" customHeight="1">
      <c r="A8" s="208"/>
      <c r="B8" s="208"/>
      <c r="D8" s="169"/>
      <c r="F8" s="75"/>
      <c r="H8" s="165"/>
      <c r="I8" s="166"/>
      <c r="J8" s="209"/>
      <c r="K8" s="209"/>
      <c r="L8" s="166"/>
      <c r="M8" s="165"/>
      <c r="N8" s="166"/>
      <c r="O8" s="167"/>
      <c r="Q8" s="168"/>
    </row>
    <row r="10" spans="1:17" ht="30" customHeight="1">
      <c r="M10" s="74"/>
      <c r="N10" s="74"/>
    </row>
  </sheetData>
  <mergeCells count="11">
    <mergeCell ref="A8:B8"/>
    <mergeCell ref="J8:K8"/>
    <mergeCell ref="A1:Q1"/>
    <mergeCell ref="A2:Q2"/>
    <mergeCell ref="A3:Q3"/>
    <mergeCell ref="M6:M7"/>
    <mergeCell ref="Q6:Q7"/>
    <mergeCell ref="A7:B7"/>
    <mergeCell ref="J7:K7"/>
    <mergeCell ref="A5:Q5"/>
    <mergeCell ref="O6:O7"/>
  </mergeCells>
  <pageMargins left="0.39" right="0.39" top="0.39" bottom="0.39" header="0" footer="0"/>
  <pageSetup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10"/>
  <sheetViews>
    <sheetView rightToLeft="1" view="pageBreakPreview" zoomScale="120" zoomScaleNormal="100" zoomScaleSheetLayoutView="120" workbookViewId="0">
      <selection activeCell="A11" sqref="A11"/>
    </sheetView>
  </sheetViews>
  <sheetFormatPr defaultRowHeight="30" customHeight="1"/>
  <cols>
    <col min="1" max="1" width="29.85546875" style="19" customWidth="1"/>
    <col min="2" max="2" width="0.5703125" style="19" customWidth="1"/>
    <col min="3" max="3" width="12.42578125" style="19" customWidth="1"/>
    <col min="4" max="4" width="0.5703125" style="19" customWidth="1"/>
    <col min="5" max="5" width="15.5703125" style="19" customWidth="1"/>
    <col min="6" max="6" width="0.42578125" style="19" customWidth="1"/>
    <col min="7" max="7" width="13" style="19" customWidth="1"/>
    <col min="8" max="8" width="0.42578125" style="19" customWidth="1"/>
    <col min="9" max="9" width="13" style="19" customWidth="1"/>
    <col min="10" max="10" width="0.5703125" style="19" customWidth="1"/>
    <col min="11" max="11" width="21" style="19" customWidth="1"/>
    <col min="12" max="12" width="0.42578125" style="19" customWidth="1"/>
    <col min="13" max="13" width="14.85546875" style="19" bestFit="1" customWidth="1"/>
    <col min="14" max="14" width="19.5703125" style="19" customWidth="1"/>
    <col min="15" max="16384" width="9.140625" style="19"/>
  </cols>
  <sheetData>
    <row r="1" spans="1:14" ht="30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4" ht="30" customHeight="1">
      <c r="A2" s="199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14" ht="30" customHeight="1">
      <c r="A3" s="199" t="s">
        <v>115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14" s="20" customFormat="1" ht="30" customHeight="1">
      <c r="A4" s="198" t="s">
        <v>34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</row>
    <row r="5" spans="1:14" s="20" customFormat="1" ht="30" customHeight="1">
      <c r="A5" s="198" t="s">
        <v>35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</row>
    <row r="6" spans="1:14" ht="9" customHeight="1"/>
    <row r="7" spans="1:14" ht="30" customHeight="1">
      <c r="C7" s="211" t="s">
        <v>116</v>
      </c>
      <c r="D7" s="211"/>
      <c r="E7" s="211"/>
      <c r="F7" s="211"/>
      <c r="G7" s="211"/>
      <c r="H7" s="211"/>
      <c r="I7" s="211"/>
      <c r="J7" s="211"/>
      <c r="K7" s="211"/>
      <c r="L7" s="211"/>
      <c r="M7" s="211"/>
    </row>
    <row r="8" spans="1:14" ht="42">
      <c r="A8" s="1" t="s">
        <v>36</v>
      </c>
      <c r="C8" s="24" t="s">
        <v>5</v>
      </c>
      <c r="E8" s="24" t="s">
        <v>37</v>
      </c>
      <c r="G8" s="38" t="s">
        <v>38</v>
      </c>
      <c r="I8" s="24" t="s">
        <v>39</v>
      </c>
      <c r="K8" s="38" t="s">
        <v>40</v>
      </c>
      <c r="M8" s="16" t="s">
        <v>89</v>
      </c>
    </row>
    <row r="9" spans="1:14" ht="30" customHeight="1">
      <c r="A9" s="3"/>
      <c r="C9" s="8"/>
      <c r="D9" s="21"/>
      <c r="E9" s="8"/>
      <c r="F9" s="21"/>
      <c r="G9" s="8"/>
      <c r="H9" s="21"/>
      <c r="I9" s="148"/>
      <c r="J9" s="21"/>
      <c r="K9" s="9"/>
      <c r="M9" s="17"/>
      <c r="N9" s="53"/>
    </row>
    <row r="10" spans="1:14" s="29" customFormat="1" ht="30" customHeight="1">
      <c r="A10" s="18"/>
      <c r="C10" s="26"/>
      <c r="D10" s="27"/>
      <c r="E10" s="26"/>
      <c r="F10" s="27"/>
      <c r="G10" s="26"/>
      <c r="H10" s="27"/>
      <c r="I10" s="26"/>
      <c r="J10" s="27"/>
      <c r="K10" s="26"/>
    </row>
  </sheetData>
  <mergeCells count="6">
    <mergeCell ref="A1:M1"/>
    <mergeCell ref="C7:M7"/>
    <mergeCell ref="A5:M5"/>
    <mergeCell ref="A4:M4"/>
    <mergeCell ref="A2:M2"/>
    <mergeCell ref="A3:M3"/>
  </mergeCells>
  <pageMargins left="0.39" right="0.39" top="0.39" bottom="0.39" header="0" footer="0"/>
  <pageSetup scale="8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V13"/>
  <sheetViews>
    <sheetView rightToLeft="1" view="pageBreakPreview" zoomScaleNormal="100" zoomScaleSheetLayoutView="100" workbookViewId="0">
      <selection activeCell="Q15" sqref="Q15"/>
    </sheetView>
  </sheetViews>
  <sheetFormatPr defaultRowHeight="30" customHeight="1"/>
  <cols>
    <col min="1" max="1" width="32.42578125" style="19" customWidth="1"/>
    <col min="2" max="2" width="13" style="19" customWidth="1"/>
    <col min="3" max="3" width="1.28515625" style="19" customWidth="1"/>
    <col min="4" max="4" width="13" style="19" customWidth="1"/>
    <col min="5" max="5" width="1.28515625" style="19" customWidth="1"/>
    <col min="6" max="6" width="6.42578125" style="19" customWidth="1"/>
    <col min="7" max="7" width="1.28515625" style="19" customWidth="1"/>
    <col min="8" max="8" width="5.140625" style="19" customWidth="1"/>
    <col min="9" max="9" width="1.28515625" style="19" customWidth="1"/>
    <col min="10" max="10" width="9.140625" style="19" customWidth="1"/>
    <col min="11" max="11" width="1.28515625" style="19" customWidth="1"/>
    <col min="12" max="12" width="2.5703125" style="19" customWidth="1"/>
    <col min="13" max="13" width="1.28515625" style="19" customWidth="1"/>
    <col min="14" max="14" width="9.140625" style="19" customWidth="1"/>
    <col min="15" max="15" width="1.28515625" style="19" customWidth="1"/>
    <col min="16" max="16" width="2.5703125" style="19" customWidth="1"/>
    <col min="17" max="19" width="1.28515625" style="19" customWidth="1"/>
    <col min="20" max="20" width="6.42578125" style="19" customWidth="1"/>
    <col min="21" max="21" width="1.28515625" style="19" customWidth="1"/>
    <col min="22" max="22" width="2.5703125" style="19" customWidth="1"/>
    <col min="23" max="25" width="1.28515625" style="19" customWidth="1"/>
    <col min="26" max="26" width="6.42578125" style="19" customWidth="1"/>
    <col min="27" max="27" width="1.28515625" style="19" customWidth="1"/>
    <col min="28" max="28" width="2.5703125" style="19" customWidth="1"/>
    <col min="29" max="31" width="1.28515625" style="19" customWidth="1"/>
    <col min="32" max="32" width="9.140625" style="19" customWidth="1"/>
    <col min="33" max="33" width="1.28515625" style="19" customWidth="1"/>
    <col min="34" max="34" width="2.5703125" style="19" customWidth="1"/>
    <col min="35" max="35" width="1.28515625" style="19" customWidth="1"/>
    <col min="36" max="36" width="9.140625" style="19" customWidth="1"/>
    <col min="37" max="37" width="1.28515625" style="19" customWidth="1"/>
    <col min="38" max="38" width="2.5703125" style="19" customWidth="1"/>
    <col min="39" max="39" width="1.28515625" style="19" customWidth="1"/>
    <col min="40" max="40" width="9.140625" style="19" customWidth="1"/>
    <col min="41" max="41" width="1.28515625" style="19" customWidth="1"/>
    <col min="42" max="42" width="2.5703125" style="19" customWidth="1"/>
    <col min="43" max="43" width="1.28515625" style="19" customWidth="1"/>
    <col min="44" max="44" width="11.7109375" style="19" customWidth="1"/>
    <col min="45" max="46" width="1.28515625" style="19" customWidth="1"/>
    <col min="47" max="47" width="13" style="19" customWidth="1"/>
    <col min="48" max="48" width="7.7109375" style="19" customWidth="1"/>
    <col min="49" max="49" width="0.28515625" style="19" customWidth="1"/>
    <col min="50" max="16384" width="9.140625" style="19"/>
  </cols>
  <sheetData>
    <row r="1" spans="1:48" ht="30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25"/>
    </row>
    <row r="2" spans="1:48" ht="30" customHeight="1">
      <c r="A2" s="199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25"/>
    </row>
    <row r="3" spans="1:48" ht="30" customHeight="1">
      <c r="A3" s="199" t="s">
        <v>115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25"/>
    </row>
    <row r="4" spans="1:48" ht="30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</row>
    <row r="5" spans="1:48" s="20" customFormat="1" ht="30" customHeight="1">
      <c r="A5" s="198" t="s">
        <v>12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  <c r="AS5" s="198"/>
      <c r="AT5" s="198"/>
      <c r="AU5" s="198"/>
      <c r="AV5" s="198"/>
    </row>
    <row r="6" spans="1:48" ht="30" customHeight="1">
      <c r="H6" s="200" t="s">
        <v>109</v>
      </c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B6" s="200" t="s">
        <v>116</v>
      </c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</row>
    <row r="7" spans="1:48" ht="36.75" customHeight="1">
      <c r="A7" s="200" t="s">
        <v>13</v>
      </c>
      <c r="B7" s="200"/>
      <c r="C7" s="200"/>
      <c r="D7" s="200"/>
      <c r="E7" s="200"/>
      <c r="F7" s="200"/>
      <c r="H7" s="200" t="s">
        <v>14</v>
      </c>
      <c r="I7" s="200"/>
      <c r="J7" s="200"/>
      <c r="L7" s="200" t="s">
        <v>15</v>
      </c>
      <c r="M7" s="200"/>
      <c r="N7" s="200"/>
      <c r="P7" s="200" t="s">
        <v>16</v>
      </c>
      <c r="Q7" s="200"/>
      <c r="R7" s="200"/>
      <c r="S7" s="200"/>
      <c r="T7" s="200"/>
      <c r="V7" s="200" t="s">
        <v>17</v>
      </c>
      <c r="W7" s="200"/>
      <c r="X7" s="200"/>
      <c r="Y7" s="200"/>
      <c r="Z7" s="200"/>
      <c r="AB7" s="200" t="s">
        <v>14</v>
      </c>
      <c r="AC7" s="200"/>
      <c r="AD7" s="200"/>
      <c r="AE7" s="200"/>
      <c r="AF7" s="200"/>
      <c r="AH7" s="200" t="s">
        <v>15</v>
      </c>
      <c r="AI7" s="200"/>
      <c r="AJ7" s="200"/>
      <c r="AL7" s="200" t="s">
        <v>16</v>
      </c>
      <c r="AM7" s="200"/>
      <c r="AN7" s="200"/>
      <c r="AP7" s="200" t="s">
        <v>17</v>
      </c>
      <c r="AQ7" s="200"/>
      <c r="AR7" s="200"/>
    </row>
    <row r="8" spans="1:48" ht="38.25" customHeight="1">
      <c r="A8" s="212"/>
      <c r="B8" s="212"/>
      <c r="C8" s="212"/>
      <c r="D8" s="212"/>
      <c r="E8" s="212"/>
      <c r="F8" s="212"/>
      <c r="H8" s="213"/>
      <c r="I8" s="213"/>
      <c r="J8" s="213"/>
      <c r="K8" s="21"/>
      <c r="L8" s="213"/>
      <c r="M8" s="213"/>
      <c r="N8" s="213"/>
      <c r="O8" s="21"/>
      <c r="P8" s="212"/>
      <c r="Q8" s="212"/>
      <c r="R8" s="212"/>
      <c r="S8" s="212"/>
      <c r="T8" s="212"/>
      <c r="U8" s="21"/>
      <c r="V8" s="216"/>
      <c r="W8" s="216"/>
      <c r="X8" s="216"/>
      <c r="Y8" s="216"/>
      <c r="Z8" s="216"/>
      <c r="AA8" s="21"/>
      <c r="AB8" s="213"/>
      <c r="AC8" s="213"/>
      <c r="AD8" s="213"/>
      <c r="AE8" s="213"/>
      <c r="AF8" s="213"/>
      <c r="AG8" s="21"/>
      <c r="AH8" s="213"/>
      <c r="AI8" s="213"/>
      <c r="AJ8" s="213"/>
      <c r="AK8" s="21"/>
      <c r="AL8" s="212"/>
      <c r="AM8" s="212"/>
      <c r="AN8" s="212"/>
      <c r="AO8" s="21"/>
      <c r="AP8" s="216"/>
      <c r="AQ8" s="216"/>
      <c r="AR8" s="216"/>
    </row>
    <row r="9" spans="1:48" ht="38.25" customHeight="1">
      <c r="A9" s="15"/>
      <c r="B9" s="15"/>
      <c r="C9" s="15"/>
      <c r="D9" s="15"/>
      <c r="E9" s="15"/>
      <c r="F9" s="15"/>
      <c r="H9" s="9"/>
      <c r="I9" s="9"/>
      <c r="J9" s="9"/>
      <c r="K9" s="21"/>
      <c r="L9" s="9"/>
      <c r="M9" s="9"/>
      <c r="N9" s="9"/>
      <c r="O9" s="21"/>
      <c r="P9" s="15"/>
      <c r="Q9" s="15"/>
      <c r="R9" s="15"/>
      <c r="S9" s="15"/>
      <c r="T9" s="15"/>
      <c r="U9" s="21"/>
      <c r="V9" s="161"/>
      <c r="W9" s="161"/>
      <c r="X9" s="161"/>
      <c r="Y9" s="161"/>
      <c r="Z9" s="161"/>
      <c r="AA9" s="21"/>
      <c r="AB9" s="9"/>
      <c r="AC9" s="9"/>
      <c r="AD9" s="9"/>
      <c r="AE9" s="9"/>
      <c r="AF9" s="9"/>
      <c r="AG9" s="21"/>
      <c r="AH9" s="9"/>
      <c r="AI9" s="9"/>
      <c r="AJ9" s="9"/>
      <c r="AK9" s="21"/>
      <c r="AL9" s="15"/>
      <c r="AM9" s="15"/>
      <c r="AN9" s="15"/>
      <c r="AO9" s="21"/>
      <c r="AP9" s="161"/>
      <c r="AQ9" s="161"/>
      <c r="AR9" s="161"/>
    </row>
    <row r="10" spans="1:48" s="20" customFormat="1" ht="30" customHeight="1">
      <c r="A10" s="214" t="s">
        <v>18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</row>
    <row r="11" spans="1:48" ht="30" customHeight="1">
      <c r="B11" s="200" t="s">
        <v>109</v>
      </c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X11" s="200" t="s">
        <v>116</v>
      </c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</row>
    <row r="12" spans="1:48" ht="42" customHeight="1">
      <c r="A12" s="1" t="s">
        <v>13</v>
      </c>
      <c r="B12" s="2" t="s">
        <v>19</v>
      </c>
      <c r="C12" s="36"/>
      <c r="D12" s="2" t="s">
        <v>20</v>
      </c>
      <c r="E12" s="36"/>
      <c r="F12" s="215" t="s">
        <v>21</v>
      </c>
      <c r="G12" s="215"/>
      <c r="H12" s="215"/>
      <c r="I12" s="36"/>
      <c r="J12" s="201" t="s">
        <v>22</v>
      </c>
      <c r="K12" s="201"/>
      <c r="L12" s="201"/>
      <c r="M12" s="36"/>
      <c r="N12" s="201" t="s">
        <v>15</v>
      </c>
      <c r="O12" s="201"/>
      <c r="P12" s="201"/>
      <c r="Q12" s="36"/>
      <c r="R12" s="201" t="s">
        <v>16</v>
      </c>
      <c r="S12" s="201"/>
      <c r="T12" s="201"/>
      <c r="U12" s="201"/>
      <c r="V12" s="201"/>
      <c r="X12" s="201" t="s">
        <v>19</v>
      </c>
      <c r="Y12" s="201"/>
      <c r="Z12" s="201"/>
      <c r="AA12" s="201"/>
      <c r="AB12" s="201"/>
      <c r="AC12" s="36"/>
      <c r="AD12" s="201" t="s">
        <v>20</v>
      </c>
      <c r="AE12" s="201"/>
      <c r="AF12" s="201"/>
      <c r="AG12" s="201"/>
      <c r="AH12" s="201"/>
      <c r="AI12" s="36"/>
      <c r="AJ12" s="215" t="s">
        <v>21</v>
      </c>
      <c r="AK12" s="215"/>
      <c r="AL12" s="215"/>
      <c r="AM12" s="36"/>
      <c r="AN12" s="201" t="s">
        <v>22</v>
      </c>
      <c r="AO12" s="201"/>
      <c r="AP12" s="201"/>
      <c r="AQ12" s="36"/>
      <c r="AR12" s="201" t="s">
        <v>15</v>
      </c>
      <c r="AS12" s="201"/>
      <c r="AT12" s="36"/>
      <c r="AU12" s="2" t="s">
        <v>16</v>
      </c>
    </row>
    <row r="13" spans="1:48" ht="37.5" customHeight="1">
      <c r="A13" s="12"/>
      <c r="B13" s="12"/>
      <c r="C13" s="21"/>
      <c r="D13" s="12"/>
      <c r="E13" s="21"/>
      <c r="F13" s="212"/>
      <c r="G13" s="212"/>
      <c r="H13" s="212"/>
      <c r="I13" s="21"/>
      <c r="J13" s="213"/>
      <c r="K13" s="213"/>
      <c r="L13" s="213"/>
      <c r="M13" s="21"/>
      <c r="N13" s="213"/>
      <c r="O13" s="213"/>
      <c r="P13" s="213"/>
      <c r="Q13" s="21"/>
      <c r="R13" s="212"/>
      <c r="S13" s="212"/>
      <c r="T13" s="212"/>
      <c r="U13" s="212"/>
      <c r="V13" s="212"/>
      <c r="W13" s="21"/>
      <c r="X13" s="212"/>
      <c r="Y13" s="212"/>
      <c r="Z13" s="212"/>
      <c r="AA13" s="212"/>
      <c r="AB13" s="212"/>
      <c r="AC13" s="21"/>
      <c r="AD13" s="212"/>
      <c r="AE13" s="212"/>
      <c r="AF13" s="212"/>
      <c r="AG13" s="212"/>
      <c r="AH13" s="212"/>
      <c r="AI13" s="21"/>
      <c r="AJ13" s="212"/>
      <c r="AK13" s="212"/>
      <c r="AL13" s="212"/>
      <c r="AM13" s="21"/>
      <c r="AN13" s="213"/>
      <c r="AO13" s="213"/>
      <c r="AP13" s="213"/>
      <c r="AQ13" s="21"/>
      <c r="AR13" s="213"/>
      <c r="AS13" s="213"/>
      <c r="AT13" s="21"/>
      <c r="AU13" s="12"/>
    </row>
  </sheetData>
  <mergeCells count="48">
    <mergeCell ref="AL7:AN7"/>
    <mergeCell ref="AP7:AR7"/>
    <mergeCell ref="H6:Z6"/>
    <mergeCell ref="AB6:AR6"/>
    <mergeCell ref="A5:M5"/>
    <mergeCell ref="N5:Z5"/>
    <mergeCell ref="AA5:AM5"/>
    <mergeCell ref="AN5:AV5"/>
    <mergeCell ref="V7:Z7"/>
    <mergeCell ref="AB7:AF7"/>
    <mergeCell ref="AH7:AJ7"/>
    <mergeCell ref="A1:AU1"/>
    <mergeCell ref="A2:AU2"/>
    <mergeCell ref="A3:AU3"/>
    <mergeCell ref="AB8:AF8"/>
    <mergeCell ref="AH8:AJ8"/>
    <mergeCell ref="AL8:AN8"/>
    <mergeCell ref="AP8:AR8"/>
    <mergeCell ref="A7:F7"/>
    <mergeCell ref="H7:J7"/>
    <mergeCell ref="L7:N7"/>
    <mergeCell ref="A8:F8"/>
    <mergeCell ref="H8:J8"/>
    <mergeCell ref="L8:N8"/>
    <mergeCell ref="P8:T8"/>
    <mergeCell ref="V8:Z8"/>
    <mergeCell ref="P7:T7"/>
    <mergeCell ref="A10:AV10"/>
    <mergeCell ref="B11:V11"/>
    <mergeCell ref="X11:AU11"/>
    <mergeCell ref="F12:H12"/>
    <mergeCell ref="J12:L12"/>
    <mergeCell ref="N12:P12"/>
    <mergeCell ref="R12:V12"/>
    <mergeCell ref="X12:AB12"/>
    <mergeCell ref="AD12:AH12"/>
    <mergeCell ref="AJ12:AL12"/>
    <mergeCell ref="AN12:AP12"/>
    <mergeCell ref="AR12:AS12"/>
    <mergeCell ref="AD13:AH13"/>
    <mergeCell ref="AJ13:AL13"/>
    <mergeCell ref="AN13:AP13"/>
    <mergeCell ref="AR13:AS13"/>
    <mergeCell ref="F13:H13"/>
    <mergeCell ref="J13:L13"/>
    <mergeCell ref="N13:P13"/>
    <mergeCell ref="R13:V13"/>
    <mergeCell ref="X13:AB13"/>
  </mergeCells>
  <pageMargins left="0.39" right="0.39" top="0.39" bottom="0.39" header="0" footer="0"/>
  <pageSetup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D12"/>
  <sheetViews>
    <sheetView rightToLeft="1" view="pageBreakPreview" zoomScaleNormal="100" zoomScaleSheetLayoutView="100" workbookViewId="0">
      <selection activeCell="A10" sqref="A10:B10"/>
    </sheetView>
  </sheetViews>
  <sheetFormatPr defaultRowHeight="30" customHeight="1"/>
  <cols>
    <col min="1" max="1" width="5.140625" style="19" customWidth="1"/>
    <col min="2" max="2" width="25.28515625" style="19" customWidth="1"/>
    <col min="3" max="3" width="0.7109375" style="19" customWidth="1"/>
    <col min="4" max="4" width="2.5703125" style="19" customWidth="1"/>
    <col min="5" max="5" width="10.42578125" style="19" customWidth="1"/>
    <col min="6" max="6" width="0.7109375" style="19" customWidth="1"/>
    <col min="7" max="7" width="19.42578125" style="19" customWidth="1"/>
    <col min="8" max="8" width="0.5703125" style="19" customWidth="1"/>
    <col min="9" max="9" width="17.42578125" style="19" customWidth="1"/>
    <col min="10" max="10" width="0.5703125" style="19" customWidth="1"/>
    <col min="11" max="11" width="13" style="19" customWidth="1"/>
    <col min="12" max="12" width="0.5703125" style="19" customWidth="1"/>
    <col min="13" max="13" width="15.42578125" style="19" bestFit="1" customWidth="1"/>
    <col min="14" max="14" width="0.28515625" style="19" customWidth="1"/>
    <col min="15" max="15" width="10.28515625" style="19" customWidth="1"/>
    <col min="16" max="16" width="0.42578125" style="19" customWidth="1"/>
    <col min="17" max="17" width="14.85546875" style="19" customWidth="1"/>
    <col min="18" max="18" width="0.5703125" style="19" customWidth="1"/>
    <col min="19" max="19" width="11.5703125" style="19" customWidth="1"/>
    <col min="20" max="20" width="0.7109375" style="19" customWidth="1"/>
    <col min="21" max="21" width="16" style="85" customWidth="1"/>
    <col min="22" max="22" width="0.5703125" style="85" customWidth="1"/>
    <col min="23" max="23" width="16.42578125" style="85" customWidth="1"/>
    <col min="24" max="24" width="0.7109375" style="85" customWidth="1"/>
    <col min="25" max="25" width="16.140625" style="85" bestFit="1" customWidth="1"/>
    <col min="26" max="26" width="0.7109375" style="85" customWidth="1"/>
    <col min="27" max="27" width="18.28515625" style="85" bestFit="1" customWidth="1"/>
    <col min="28" max="28" width="0.28515625" style="19" customWidth="1"/>
    <col min="29" max="29" width="20.7109375" style="19" customWidth="1"/>
    <col min="30" max="30" width="9.140625" style="42"/>
    <col min="31" max="16384" width="9.140625" style="19"/>
  </cols>
  <sheetData>
    <row r="1" spans="1:30" ht="30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</row>
    <row r="2" spans="1:30" ht="30" customHeight="1">
      <c r="A2" s="199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</row>
    <row r="3" spans="1:30" ht="30" customHeight="1">
      <c r="A3" s="199" t="s">
        <v>115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</row>
    <row r="4" spans="1:30" s="20" customFormat="1" ht="30" customHeight="1">
      <c r="A4" s="198" t="s">
        <v>94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D4" s="67"/>
    </row>
    <row r="5" spans="1:30" ht="30" customHeight="1">
      <c r="D5" s="45"/>
      <c r="E5" s="200" t="s">
        <v>109</v>
      </c>
      <c r="F5" s="200"/>
      <c r="G5" s="200"/>
      <c r="H5" s="200"/>
      <c r="I5" s="200"/>
      <c r="K5" s="200" t="s">
        <v>1</v>
      </c>
      <c r="L5" s="200"/>
      <c r="M5" s="200"/>
      <c r="N5" s="200"/>
      <c r="O5" s="200"/>
      <c r="P5" s="200"/>
      <c r="Q5" s="200"/>
      <c r="S5" s="200" t="s">
        <v>116</v>
      </c>
      <c r="T5" s="200"/>
      <c r="U5" s="200"/>
      <c r="V5" s="200"/>
      <c r="W5" s="200"/>
      <c r="X5" s="200"/>
      <c r="Y5" s="200"/>
      <c r="Z5" s="200"/>
      <c r="AA5" s="200"/>
    </row>
    <row r="6" spans="1:30" ht="30" customHeight="1">
      <c r="D6" s="199" t="s">
        <v>26</v>
      </c>
      <c r="E6" s="199"/>
      <c r="F6" s="36"/>
      <c r="G6" s="206" t="s">
        <v>6</v>
      </c>
      <c r="H6" s="36"/>
      <c r="I6" s="206" t="s">
        <v>7</v>
      </c>
      <c r="K6" s="201" t="s">
        <v>23</v>
      </c>
      <c r="L6" s="201"/>
      <c r="M6" s="201"/>
      <c r="N6" s="36"/>
      <c r="O6" s="201" t="s">
        <v>24</v>
      </c>
      <c r="P6" s="201"/>
      <c r="Q6" s="201"/>
      <c r="S6" s="206" t="s">
        <v>5</v>
      </c>
      <c r="T6" s="36"/>
      <c r="U6" s="219" t="s">
        <v>108</v>
      </c>
      <c r="V6" s="123"/>
      <c r="W6" s="221" t="s">
        <v>6</v>
      </c>
      <c r="X6" s="123"/>
      <c r="Y6" s="221" t="s">
        <v>7</v>
      </c>
      <c r="Z6" s="123"/>
      <c r="AA6" s="219" t="s">
        <v>10</v>
      </c>
    </row>
    <row r="7" spans="1:30" ht="30" customHeight="1">
      <c r="A7" s="200" t="s">
        <v>25</v>
      </c>
      <c r="B7" s="200"/>
      <c r="D7" s="207"/>
      <c r="E7" s="207"/>
      <c r="G7" s="207"/>
      <c r="I7" s="207"/>
      <c r="K7" s="2" t="s">
        <v>5</v>
      </c>
      <c r="L7" s="36"/>
      <c r="M7" s="2" t="s">
        <v>6</v>
      </c>
      <c r="O7" s="2" t="s">
        <v>5</v>
      </c>
      <c r="P7" s="36"/>
      <c r="Q7" s="2" t="s">
        <v>8</v>
      </c>
      <c r="S7" s="207"/>
      <c r="U7" s="220"/>
      <c r="W7" s="222"/>
      <c r="Y7" s="222"/>
      <c r="AA7" s="220"/>
    </row>
    <row r="8" spans="1:30" ht="30" customHeight="1">
      <c r="A8" s="206" t="s">
        <v>129</v>
      </c>
      <c r="B8" s="206"/>
      <c r="D8" s="206">
        <v>0</v>
      </c>
      <c r="E8" s="206"/>
      <c r="G8" s="18">
        <v>0</v>
      </c>
      <c r="I8" s="18">
        <v>0</v>
      </c>
      <c r="K8" s="9">
        <v>804000</v>
      </c>
      <c r="M8" s="18">
        <v>9998068314</v>
      </c>
      <c r="O8" s="183">
        <v>0</v>
      </c>
      <c r="Q8" s="183">
        <v>0</v>
      </c>
      <c r="S8" s="9">
        <v>804000</v>
      </c>
      <c r="U8" s="9">
        <v>12686</v>
      </c>
      <c r="V8" s="9"/>
      <c r="W8" s="9">
        <v>9998068314</v>
      </c>
      <c r="X8" s="9"/>
      <c r="Y8" s="9">
        <v>10187432041.5</v>
      </c>
      <c r="AA8" s="70">
        <v>3.2300000000000002E-2</v>
      </c>
    </row>
    <row r="9" spans="1:30" ht="30" customHeight="1">
      <c r="A9" s="218" t="s">
        <v>130</v>
      </c>
      <c r="B9" s="218"/>
      <c r="D9" s="211">
        <v>0</v>
      </c>
      <c r="E9" s="211"/>
      <c r="F9" s="108"/>
      <c r="G9" s="18">
        <v>0</v>
      </c>
      <c r="H9" s="108"/>
      <c r="I9" s="18">
        <v>0</v>
      </c>
      <c r="J9" s="108"/>
      <c r="K9" s="9">
        <v>290845</v>
      </c>
      <c r="L9" s="108"/>
      <c r="M9" s="53">
        <v>5999995652.8500004</v>
      </c>
      <c r="N9" s="108"/>
      <c r="O9" s="18">
        <v>0</v>
      </c>
      <c r="P9" s="108"/>
      <c r="Q9" s="18">
        <v>0</v>
      </c>
      <c r="R9" s="108"/>
      <c r="S9" s="9">
        <v>290845</v>
      </c>
      <c r="T9" s="108"/>
      <c r="U9" s="186">
        <v>20803</v>
      </c>
      <c r="V9" s="150"/>
      <c r="W9" s="186">
        <v>5999995652</v>
      </c>
      <c r="X9" s="97"/>
      <c r="Y9" s="186">
        <v>6050448535</v>
      </c>
      <c r="Z9" s="150"/>
      <c r="AA9" s="70">
        <v>1.9199999999999998E-2</v>
      </c>
      <c r="AC9" s="66"/>
    </row>
    <row r="10" spans="1:30" s="29" customFormat="1" ht="30" customHeight="1" thickBot="1">
      <c r="A10" s="199" t="s">
        <v>11</v>
      </c>
      <c r="B10" s="199"/>
      <c r="D10" s="217">
        <f>SUM(D9:E9)</f>
        <v>0</v>
      </c>
      <c r="E10" s="217"/>
      <c r="G10" s="43">
        <f>SUM(G9:G9)</f>
        <v>0</v>
      </c>
      <c r="I10" s="43">
        <f>SUM(I9:I9)</f>
        <v>0</v>
      </c>
      <c r="K10" s="43">
        <f>SUM(K8:K9)</f>
        <v>1094845</v>
      </c>
      <c r="M10" s="44">
        <f>SUM(L9:M9)</f>
        <v>5999995652.8500004</v>
      </c>
      <c r="O10" s="149">
        <f>SUM(O9:O9)</f>
        <v>0</v>
      </c>
      <c r="Q10" s="44">
        <f>SUM(Q9:Q9)</f>
        <v>0</v>
      </c>
      <c r="S10" s="43">
        <f>SUM(S9:S9)</f>
        <v>290845</v>
      </c>
      <c r="U10" s="151"/>
      <c r="V10" s="91"/>
      <c r="W10" s="152">
        <f>SUM(W8:W9)</f>
        <v>15998063966</v>
      </c>
      <c r="X10" s="91"/>
      <c r="Y10" s="152">
        <f>SUM(Y8:Y9)</f>
        <v>16237880576.5</v>
      </c>
      <c r="Z10" s="91"/>
      <c r="AA10" s="153">
        <f>SUM(AA9:AA9)</f>
        <v>1.9199999999999998E-2</v>
      </c>
      <c r="AD10" s="69"/>
    </row>
    <row r="11" spans="1:30" ht="30" customHeight="1" thickTop="1"/>
    <row r="12" spans="1:30" ht="30" customHeight="1">
      <c r="E12" s="18"/>
    </row>
  </sheetData>
  <mergeCells count="24">
    <mergeCell ref="K6:M6"/>
    <mergeCell ref="O6:Q6"/>
    <mergeCell ref="A7:B7"/>
    <mergeCell ref="G6:G7"/>
    <mergeCell ref="I6:I7"/>
    <mergeCell ref="D6:E7"/>
    <mergeCell ref="S6:S7"/>
    <mergeCell ref="U6:U7"/>
    <mergeCell ref="W6:W7"/>
    <mergeCell ref="Y6:Y7"/>
    <mergeCell ref="AA6:AA7"/>
    <mergeCell ref="A1:AA1"/>
    <mergeCell ref="A2:AA2"/>
    <mergeCell ref="A3:AA3"/>
    <mergeCell ref="E5:I5"/>
    <mergeCell ref="K5:Q5"/>
    <mergeCell ref="S5:AA5"/>
    <mergeCell ref="A4:AA4"/>
    <mergeCell ref="D8:E8"/>
    <mergeCell ref="A8:B8"/>
    <mergeCell ref="A10:B10"/>
    <mergeCell ref="D10:E10"/>
    <mergeCell ref="A9:B9"/>
    <mergeCell ref="D9:E9"/>
  </mergeCells>
  <pageMargins left="0.39" right="0.39" top="0.39" bottom="0.39" header="0" footer="0"/>
  <pageSetup scale="6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Q23"/>
  <sheetViews>
    <sheetView rightToLeft="1" view="pageBreakPreview" zoomScaleNormal="100" zoomScaleSheetLayoutView="100" workbookViewId="0">
      <selection activeCell="J21" sqref="J21"/>
    </sheetView>
  </sheetViews>
  <sheetFormatPr defaultRowHeight="24.95" customHeight="1"/>
  <cols>
    <col min="1" max="1" width="5.140625" style="19" customWidth="1"/>
    <col min="2" max="2" width="53.42578125" style="19" customWidth="1"/>
    <col min="3" max="3" width="0.5703125" style="19" customWidth="1"/>
    <col min="4" max="4" width="19.7109375" style="19" customWidth="1"/>
    <col min="5" max="5" width="0.5703125" style="19" customWidth="1"/>
    <col min="6" max="6" width="18.7109375" style="19" bestFit="1" customWidth="1"/>
    <col min="7" max="7" width="0.5703125" style="19" customWidth="1"/>
    <col min="8" max="8" width="19.42578125" style="19" bestFit="1" customWidth="1"/>
    <col min="9" max="9" width="0.28515625" style="19" customWidth="1"/>
    <col min="10" max="10" width="18.7109375" style="19" bestFit="1" customWidth="1"/>
    <col min="11" max="11" width="0.42578125" style="19" customWidth="1"/>
    <col min="12" max="12" width="19.42578125" style="20" customWidth="1"/>
    <col min="13" max="13" width="0.28515625" style="19" customWidth="1"/>
    <col min="14" max="14" width="48.28515625" style="103" customWidth="1"/>
    <col min="15" max="15" width="17.85546875" style="103" customWidth="1"/>
    <col min="16" max="16" width="14.140625" style="112" bestFit="1" customWidth="1"/>
    <col min="17" max="17" width="11.5703125" style="103" bestFit="1" customWidth="1"/>
    <col min="18" max="16384" width="9.140625" style="19"/>
  </cols>
  <sheetData>
    <row r="1" spans="1:17" ht="30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N1" s="99"/>
      <c r="O1" s="99"/>
      <c r="P1" s="110"/>
      <c r="Q1" s="99"/>
    </row>
    <row r="2" spans="1:17" ht="30" customHeight="1">
      <c r="A2" s="199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N2" s="101"/>
      <c r="O2" s="102"/>
      <c r="P2" s="110"/>
      <c r="Q2" s="101"/>
    </row>
    <row r="3" spans="1:17" ht="30" customHeight="1">
      <c r="A3" s="199" t="s">
        <v>115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N3" s="101"/>
      <c r="O3" s="102"/>
      <c r="P3" s="110"/>
      <c r="Q3" s="101"/>
    </row>
    <row r="4" spans="1:17" ht="30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13"/>
      <c r="N4" s="101"/>
      <c r="O4" s="102"/>
      <c r="P4" s="110"/>
      <c r="Q4" s="101"/>
    </row>
    <row r="5" spans="1:17" s="20" customFormat="1" ht="30" customHeight="1">
      <c r="A5" s="198" t="s">
        <v>95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N5" s="101"/>
      <c r="O5" s="102"/>
      <c r="P5" s="18"/>
      <c r="Q5" s="101"/>
    </row>
    <row r="6" spans="1:17" ht="30" customHeight="1">
      <c r="D6" s="1" t="s">
        <v>109</v>
      </c>
      <c r="F6" s="200" t="s">
        <v>1</v>
      </c>
      <c r="G6" s="200"/>
      <c r="H6" s="200"/>
      <c r="J6" s="211" t="s">
        <v>116</v>
      </c>
      <c r="K6" s="211"/>
      <c r="L6" s="211"/>
      <c r="N6" s="101"/>
      <c r="O6" s="102"/>
      <c r="P6" s="110"/>
      <c r="Q6" s="101"/>
    </row>
    <row r="7" spans="1:17" ht="30" customHeight="1">
      <c r="A7" s="200" t="s">
        <v>41</v>
      </c>
      <c r="B7" s="200"/>
      <c r="D7" s="1" t="s">
        <v>42</v>
      </c>
      <c r="F7" s="1" t="s">
        <v>43</v>
      </c>
      <c r="H7" s="1" t="s">
        <v>44</v>
      </c>
      <c r="J7" s="46" t="s">
        <v>42</v>
      </c>
      <c r="L7" s="114" t="s">
        <v>10</v>
      </c>
      <c r="N7" s="101"/>
      <c r="O7" s="101"/>
      <c r="P7" s="110"/>
      <c r="Q7" s="101"/>
    </row>
    <row r="8" spans="1:17" ht="30" customHeight="1">
      <c r="A8" s="218" t="s">
        <v>112</v>
      </c>
      <c r="B8" s="218"/>
      <c r="D8" s="106">
        <v>23578920188</v>
      </c>
      <c r="F8" s="106">
        <v>178489123562</v>
      </c>
      <c r="H8" s="106">
        <v>197724531424</v>
      </c>
      <c r="J8" s="32">
        <f>D8-H8+F8</f>
        <v>4343512326</v>
      </c>
      <c r="L8" s="185">
        <v>1.38E-2</v>
      </c>
      <c r="N8" s="178"/>
      <c r="O8" s="101"/>
      <c r="P8" s="110"/>
      <c r="Q8" s="101"/>
    </row>
    <row r="9" spans="1:17" ht="30" customHeight="1">
      <c r="A9" s="218" t="s">
        <v>111</v>
      </c>
      <c r="B9" s="218"/>
      <c r="C9" s="175"/>
      <c r="D9" s="53">
        <v>200000000000</v>
      </c>
      <c r="E9" s="108"/>
      <c r="F9" s="176"/>
      <c r="H9" s="53">
        <v>50000000000</v>
      </c>
      <c r="J9" s="176">
        <f>D9+F9-H9</f>
        <v>150000000000</v>
      </c>
      <c r="L9" s="185">
        <v>0.47589999999999999</v>
      </c>
      <c r="N9" s="179"/>
      <c r="O9" s="101"/>
      <c r="P9" s="110"/>
      <c r="Q9" s="101"/>
    </row>
    <row r="10" spans="1:17" ht="30" customHeight="1">
      <c r="A10" s="218" t="s">
        <v>121</v>
      </c>
      <c r="B10" s="218"/>
      <c r="C10" s="175"/>
      <c r="D10" s="53"/>
      <c r="E10" s="108"/>
      <c r="F10" s="53">
        <v>521000000</v>
      </c>
      <c r="H10" s="53">
        <v>101656277</v>
      </c>
      <c r="J10" s="53">
        <f>F10-H10</f>
        <v>419343723</v>
      </c>
      <c r="L10" s="185">
        <v>1.2999999999999999E-3</v>
      </c>
      <c r="N10" s="179"/>
      <c r="O10" s="101"/>
      <c r="P10" s="110"/>
      <c r="Q10" s="101"/>
    </row>
    <row r="11" spans="1:17" ht="30" customHeight="1">
      <c r="A11" s="218" t="s">
        <v>122</v>
      </c>
      <c r="B11" s="218"/>
      <c r="C11" s="175"/>
      <c r="D11" s="53"/>
      <c r="E11" s="108"/>
      <c r="F11" s="53">
        <v>61396000000</v>
      </c>
      <c r="H11" s="53">
        <v>59579109293</v>
      </c>
      <c r="J11" s="53">
        <f>F11-H11</f>
        <v>1816890707</v>
      </c>
      <c r="L11" s="185">
        <v>5.7999999999999996E-3</v>
      </c>
      <c r="N11" s="179"/>
      <c r="O11" s="101"/>
      <c r="P11" s="110"/>
      <c r="Q11" s="101"/>
    </row>
    <row r="12" spans="1:17" ht="30" customHeight="1">
      <c r="A12" s="218" t="s">
        <v>123</v>
      </c>
      <c r="B12" s="218"/>
      <c r="C12" s="175"/>
      <c r="D12" s="53"/>
      <c r="E12" s="108"/>
      <c r="F12" s="53">
        <v>20000000000</v>
      </c>
      <c r="H12" s="53"/>
      <c r="J12" s="176">
        <f>F12</f>
        <v>20000000000</v>
      </c>
      <c r="L12" s="185">
        <v>6.3399999999999998E-2</v>
      </c>
      <c r="N12" s="179"/>
      <c r="O12" s="101"/>
      <c r="P12" s="110"/>
      <c r="Q12" s="101"/>
    </row>
    <row r="13" spans="1:17" ht="30" customHeight="1">
      <c r="A13" s="218" t="s">
        <v>124</v>
      </c>
      <c r="B13" s="218"/>
      <c r="C13" s="175"/>
      <c r="D13" s="53"/>
      <c r="E13" s="108"/>
      <c r="F13" s="53">
        <v>30001000000</v>
      </c>
      <c r="H13" s="53">
        <v>30000626400</v>
      </c>
      <c r="J13" s="176">
        <f>F13-H13</f>
        <v>373600</v>
      </c>
      <c r="L13" s="185">
        <v>0</v>
      </c>
      <c r="N13" s="179"/>
      <c r="O13" s="101"/>
      <c r="P13" s="110"/>
      <c r="Q13" s="101"/>
    </row>
    <row r="14" spans="1:17" ht="30" customHeight="1">
      <c r="A14" s="218" t="s">
        <v>125</v>
      </c>
      <c r="B14" s="218"/>
      <c r="C14" s="175"/>
      <c r="D14" s="53"/>
      <c r="E14" s="108"/>
      <c r="F14" s="53">
        <v>30000000000</v>
      </c>
      <c r="H14" s="53"/>
      <c r="J14" s="176">
        <f>F14</f>
        <v>30000000000</v>
      </c>
      <c r="L14" s="185">
        <v>9.5200000000000007E-2</v>
      </c>
      <c r="N14" s="179"/>
      <c r="O14" s="101"/>
      <c r="P14" s="110"/>
      <c r="Q14" s="101"/>
    </row>
    <row r="15" spans="1:17" ht="30" customHeight="1">
      <c r="A15" s="218" t="s">
        <v>126</v>
      </c>
      <c r="B15" s="218"/>
      <c r="C15" s="5"/>
      <c r="D15" s="53"/>
      <c r="E15" s="108"/>
      <c r="F15" s="53">
        <v>50000000000</v>
      </c>
      <c r="H15" s="53"/>
      <c r="J15" s="176">
        <f>F15</f>
        <v>50000000000</v>
      </c>
      <c r="L15" s="185">
        <v>0.15859999999999999</v>
      </c>
      <c r="N15" s="179"/>
      <c r="O15" s="101"/>
      <c r="P15" s="110"/>
      <c r="Q15" s="101"/>
    </row>
    <row r="16" spans="1:17" ht="30" customHeight="1">
      <c r="A16" s="218" t="s">
        <v>127</v>
      </c>
      <c r="B16" s="218"/>
      <c r="C16" s="175"/>
      <c r="D16" s="53"/>
      <c r="E16" s="108"/>
      <c r="F16" s="53">
        <v>1000000</v>
      </c>
      <c r="H16" s="53">
        <v>570000</v>
      </c>
      <c r="J16" s="176">
        <f>F16-H16</f>
        <v>430000</v>
      </c>
      <c r="L16" s="185">
        <v>0</v>
      </c>
      <c r="N16" s="179"/>
      <c r="O16" s="101"/>
      <c r="P16" s="110"/>
      <c r="Q16" s="101"/>
    </row>
    <row r="17" spans="1:17" ht="30" customHeight="1">
      <c r="A17" s="218" t="s">
        <v>128</v>
      </c>
      <c r="B17" s="218"/>
      <c r="C17" s="175"/>
      <c r="D17" s="53"/>
      <c r="E17" s="108"/>
      <c r="F17" s="184">
        <v>36000000000</v>
      </c>
      <c r="H17" s="53"/>
      <c r="J17" s="176">
        <f>F17</f>
        <v>36000000000</v>
      </c>
      <c r="L17" s="185">
        <v>0.1142</v>
      </c>
      <c r="N17" s="179"/>
      <c r="O17" s="101"/>
      <c r="P17" s="110"/>
      <c r="Q17" s="101"/>
    </row>
    <row r="18" spans="1:17" s="29" customFormat="1" ht="30" customHeight="1" thickBot="1">
      <c r="A18" s="199" t="s">
        <v>11</v>
      </c>
      <c r="B18" s="199"/>
      <c r="D18" s="28">
        <f>SUM(D8:D17)</f>
        <v>223578920188</v>
      </c>
      <c r="E18" s="27"/>
      <c r="F18" s="28">
        <f>SUM(F8:F17)</f>
        <v>406408123562</v>
      </c>
      <c r="G18" s="27"/>
      <c r="H18" s="28">
        <f>SUM(H8:H17)</f>
        <v>337406493394</v>
      </c>
      <c r="I18" s="27"/>
      <c r="J18" s="28">
        <f>SUM(J8:J17)</f>
        <v>292580550356</v>
      </c>
      <c r="K18" s="27"/>
      <c r="L18" s="115">
        <f>SUM(L8:L17)</f>
        <v>0.92819999999999991</v>
      </c>
      <c r="N18" s="109"/>
      <c r="O18" s="109"/>
      <c r="P18" s="111"/>
      <c r="Q18" s="109"/>
    </row>
    <row r="19" spans="1:17" ht="24.95" customHeight="1">
      <c r="B19" s="5"/>
      <c r="C19" s="5"/>
      <c r="D19" s="177"/>
    </row>
    <row r="20" spans="1:17" ht="24.95" customHeight="1">
      <c r="D20" s="177"/>
    </row>
    <row r="21" spans="1:17" ht="24.95" customHeight="1">
      <c r="D21" s="177"/>
    </row>
    <row r="22" spans="1:17" ht="24.95" customHeight="1">
      <c r="D22" s="177"/>
    </row>
    <row r="23" spans="1:17" ht="24.95" customHeight="1">
      <c r="D23" s="177"/>
    </row>
  </sheetData>
  <mergeCells count="18">
    <mergeCell ref="A11:B11"/>
    <mergeCell ref="A12:B12"/>
    <mergeCell ref="A13:B13"/>
    <mergeCell ref="A18:B18"/>
    <mergeCell ref="A7:B7"/>
    <mergeCell ref="A8:B8"/>
    <mergeCell ref="A9:B9"/>
    <mergeCell ref="A14:B14"/>
    <mergeCell ref="A15:B15"/>
    <mergeCell ref="A16:B16"/>
    <mergeCell ref="A17:B17"/>
    <mergeCell ref="A10:B10"/>
    <mergeCell ref="A1:L1"/>
    <mergeCell ref="A2:L2"/>
    <mergeCell ref="A3:L3"/>
    <mergeCell ref="F6:H6"/>
    <mergeCell ref="J6:L6"/>
    <mergeCell ref="A5:L5"/>
  </mergeCells>
  <pageMargins left="0.39" right="0.39" top="0.39" bottom="0.39" header="0" footer="0"/>
  <pageSetup scale="8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M11"/>
  <sheetViews>
    <sheetView rightToLeft="1" view="pageBreakPreview" zoomScaleNormal="100" zoomScaleSheetLayoutView="100" workbookViewId="0">
      <selection activeCell="A11" sqref="A11:B11"/>
    </sheetView>
  </sheetViews>
  <sheetFormatPr defaultRowHeight="30" customHeight="1"/>
  <cols>
    <col min="1" max="1" width="2.5703125" customWidth="1"/>
    <col min="2" max="2" width="48.85546875" customWidth="1"/>
    <col min="3" max="3" width="0.42578125" customWidth="1"/>
    <col min="4" max="4" width="11.7109375" customWidth="1"/>
    <col min="5" max="5" width="0.7109375" customWidth="1"/>
    <col min="6" max="6" width="22" customWidth="1"/>
    <col min="7" max="7" width="0.85546875" customWidth="1"/>
    <col min="8" max="8" width="12" style="89" customWidth="1"/>
    <col min="9" max="9" width="0.5703125" style="89" customWidth="1"/>
    <col min="10" max="10" width="12.85546875" style="89" customWidth="1"/>
    <col min="11" max="11" width="0.28515625" customWidth="1"/>
    <col min="12" max="12" width="24.85546875" style="68" bestFit="1" customWidth="1"/>
    <col min="13" max="13" width="17.85546875" style="68" bestFit="1" customWidth="1"/>
  </cols>
  <sheetData>
    <row r="1" spans="1:13" s="19" customFormat="1" ht="30" customHeight="1">
      <c r="A1" s="199" t="s">
        <v>110</v>
      </c>
      <c r="B1" s="199"/>
      <c r="C1" s="199"/>
      <c r="D1" s="199"/>
      <c r="E1" s="199"/>
      <c r="F1" s="199"/>
      <c r="G1" s="199"/>
      <c r="H1" s="199"/>
      <c r="I1" s="199"/>
      <c r="J1" s="199"/>
      <c r="L1" s="42"/>
      <c r="M1" s="42"/>
    </row>
    <row r="2" spans="1:13" s="19" customFormat="1" ht="30" customHeight="1">
      <c r="A2" s="199" t="s">
        <v>45</v>
      </c>
      <c r="B2" s="199"/>
      <c r="C2" s="199"/>
      <c r="D2" s="199"/>
      <c r="E2" s="199"/>
      <c r="F2" s="199"/>
      <c r="G2" s="199"/>
      <c r="H2" s="199"/>
      <c r="I2" s="199"/>
      <c r="J2" s="199"/>
      <c r="L2" s="42"/>
      <c r="M2" s="42"/>
    </row>
    <row r="3" spans="1:13" s="19" customFormat="1" ht="30" customHeight="1">
      <c r="A3" s="199" t="s">
        <v>115</v>
      </c>
      <c r="B3" s="199"/>
      <c r="C3" s="199"/>
      <c r="D3" s="199"/>
      <c r="E3" s="199"/>
      <c r="F3" s="199"/>
      <c r="G3" s="199"/>
      <c r="H3" s="199"/>
      <c r="I3" s="199"/>
      <c r="J3" s="199"/>
      <c r="L3" s="42"/>
      <c r="M3" s="42"/>
    </row>
    <row r="4" spans="1:13" s="20" customFormat="1" ht="30" customHeight="1">
      <c r="A4" s="198" t="s">
        <v>96</v>
      </c>
      <c r="B4" s="198"/>
      <c r="C4" s="198"/>
      <c r="D4" s="198"/>
      <c r="E4" s="198"/>
      <c r="F4" s="198"/>
      <c r="G4" s="198"/>
      <c r="H4" s="198"/>
      <c r="I4" s="198"/>
      <c r="J4" s="198"/>
      <c r="L4" s="67"/>
      <c r="M4" s="67"/>
    </row>
    <row r="5" spans="1:13" s="19" customFormat="1" ht="42" customHeight="1">
      <c r="A5" s="200" t="s">
        <v>46</v>
      </c>
      <c r="B5" s="200"/>
      <c r="D5" s="1" t="s">
        <v>47</v>
      </c>
      <c r="F5" s="1" t="s">
        <v>42</v>
      </c>
      <c r="H5" s="130" t="s">
        <v>48</v>
      </c>
      <c r="I5" s="85"/>
      <c r="J5" s="130" t="s">
        <v>49</v>
      </c>
      <c r="L5" s="42"/>
      <c r="M5" s="42"/>
    </row>
    <row r="6" spans="1:13" s="19" customFormat="1" ht="30" customHeight="1">
      <c r="A6" s="203" t="s">
        <v>50</v>
      </c>
      <c r="B6" s="203"/>
      <c r="D6" s="47" t="s">
        <v>97</v>
      </c>
      <c r="E6" s="21"/>
      <c r="F6" s="8">
        <f>'درآمد سرمایه گذاری در سهام'!J9</f>
        <v>0</v>
      </c>
      <c r="G6" s="21"/>
      <c r="H6" s="133">
        <v>0</v>
      </c>
      <c r="I6" s="97"/>
      <c r="J6" s="133">
        <v>0</v>
      </c>
      <c r="L6" s="66"/>
      <c r="M6" s="136"/>
    </row>
    <row r="7" spans="1:13" s="19" customFormat="1" ht="30" customHeight="1">
      <c r="A7" s="218" t="s">
        <v>51</v>
      </c>
      <c r="B7" s="218"/>
      <c r="D7" s="47" t="s">
        <v>52</v>
      </c>
      <c r="E7" s="21"/>
      <c r="F7" s="132">
        <f>'درآمد سرمایه گذاری در صندوق'!Q10</f>
        <v>203816441</v>
      </c>
      <c r="G7" s="21"/>
      <c r="H7" s="70">
        <f>F7/F11</f>
        <v>3.4445927267250022E-2</v>
      </c>
      <c r="I7" s="97"/>
      <c r="J7" s="70">
        <v>0</v>
      </c>
      <c r="L7" s="66"/>
      <c r="M7" s="42"/>
    </row>
    <row r="8" spans="1:13" s="19" customFormat="1" ht="30" customHeight="1">
      <c r="A8" s="218" t="s">
        <v>53</v>
      </c>
      <c r="B8" s="218"/>
      <c r="D8" s="47" t="s">
        <v>98</v>
      </c>
      <c r="E8" s="21"/>
      <c r="F8" s="9">
        <f>'درآمد سرمایه گذاری در اوراق به'!R8</f>
        <v>395029</v>
      </c>
      <c r="G8" s="21"/>
      <c r="H8" s="70">
        <f>F8/F11</f>
        <v>6.6761739807116494E-5</v>
      </c>
      <c r="I8" s="97"/>
      <c r="J8" s="70">
        <v>0</v>
      </c>
      <c r="L8" s="66"/>
      <c r="M8" s="42"/>
    </row>
    <row r="9" spans="1:13" s="19" customFormat="1" ht="30" customHeight="1">
      <c r="A9" s="218" t="s">
        <v>54</v>
      </c>
      <c r="B9" s="218"/>
      <c r="D9" s="47" t="s">
        <v>99</v>
      </c>
      <c r="E9" s="21"/>
      <c r="F9" s="9">
        <f>'درآمد سپرده بانکی'!D14</f>
        <v>5668526079</v>
      </c>
      <c r="G9" s="21"/>
      <c r="H9" s="70">
        <f>F9/F11</f>
        <v>0.95800729358110981</v>
      </c>
      <c r="I9" s="97"/>
      <c r="J9" s="70">
        <v>0.97330000000000005</v>
      </c>
      <c r="L9" s="66"/>
      <c r="M9" s="42"/>
    </row>
    <row r="10" spans="1:13" s="19" customFormat="1" ht="30" customHeight="1">
      <c r="A10" s="218" t="s">
        <v>55</v>
      </c>
      <c r="B10" s="218"/>
      <c r="D10" s="47" t="s">
        <v>100</v>
      </c>
      <c r="E10" s="21"/>
      <c r="F10" s="10">
        <f>'سایر درآمدها'!D8</f>
        <v>44259239</v>
      </c>
      <c r="G10" s="21"/>
      <c r="H10" s="134">
        <f>F10/F11</f>
        <v>7.4800174118330115E-3</v>
      </c>
      <c r="I10" s="97"/>
      <c r="J10" s="134">
        <v>0</v>
      </c>
      <c r="L10" s="66"/>
      <c r="M10" s="42"/>
    </row>
    <row r="11" spans="1:13" s="19" customFormat="1" ht="30" customHeight="1">
      <c r="A11" s="199" t="s">
        <v>11</v>
      </c>
      <c r="B11" s="199"/>
      <c r="C11" s="29"/>
      <c r="D11" s="26"/>
      <c r="E11" s="27"/>
      <c r="F11" s="28">
        <f>SUM(F6:F10)</f>
        <v>5916996788</v>
      </c>
      <c r="G11" s="27"/>
      <c r="H11" s="135">
        <f>SUM(H6:H10)</f>
        <v>1</v>
      </c>
      <c r="I11" s="128"/>
      <c r="J11" s="182">
        <f>SUM(J6:J10)</f>
        <v>0.97330000000000005</v>
      </c>
      <c r="L11" s="141"/>
      <c r="M11" s="42"/>
    </row>
  </sheetData>
  <mergeCells count="11">
    <mergeCell ref="A1:J1"/>
    <mergeCell ref="A2:J2"/>
    <mergeCell ref="A3:J3"/>
    <mergeCell ref="A5:B5"/>
    <mergeCell ref="A4:J4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23</vt:i4>
      </vt:variant>
    </vt:vector>
  </HeadingPairs>
  <TitlesOfParts>
    <vt:vector size="42" baseType="lpstr">
      <vt:lpstr>صورت وضعیت</vt:lpstr>
      <vt:lpstr>سهام</vt:lpstr>
      <vt:lpstr>اوراق</vt:lpstr>
      <vt:lpstr>مبالغ تخصیصی اوراق</vt:lpstr>
      <vt:lpstr>تعدیل قیمت</vt:lpstr>
      <vt:lpstr>اوراق مشتقه</vt:lpstr>
      <vt:lpstr>واحدهای صندوق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درآمد ناشی از تغییر قیمت اوراق</vt:lpstr>
      <vt:lpstr>درآمد ناشی از فروش</vt:lpstr>
      <vt:lpstr>سود سپرده بانکی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  <vt:lpstr>'درآمد سپرده بانکی'!Print_Titles</vt:lpstr>
      <vt:lpstr>'درآمد سرمایه گذاری در اوراق به'!Print_Titles</vt:lpstr>
      <vt:lpstr>'درآمد ناشی از فروش'!Print_Titles</vt:lpstr>
      <vt:lpstr>'سود سپرده بانکی'!Print_Titles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Behnaz Taheri</dc:creator>
  <dc:description/>
  <cp:lastModifiedBy>Ayda Azimi</cp:lastModifiedBy>
  <cp:lastPrinted>2024-11-23T09:50:23Z</cp:lastPrinted>
  <dcterms:created xsi:type="dcterms:W3CDTF">2024-08-25T06:34:11Z</dcterms:created>
  <dcterms:modified xsi:type="dcterms:W3CDTF">2024-12-25T11:35:23Z</dcterms:modified>
</cp:coreProperties>
</file>